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D619A946-B1CA-4789-90FB-0385FA447816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_FilterDatabase" localSheetId="1" hidden="1">Rozpočet!$J$1:$K$240</definedName>
    <definedName name="_xlnm.Print_Titles" localSheetId="1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C9" i="3"/>
  <c r="C11" i="3" s="1"/>
  <c r="J234" i="2"/>
  <c r="I234" i="2"/>
  <c r="F234" i="2"/>
  <c r="J233" i="2"/>
  <c r="I233" i="2"/>
  <c r="F233" i="2"/>
  <c r="J231" i="2"/>
  <c r="I231" i="2"/>
  <c r="F231" i="2"/>
  <c r="J229" i="2"/>
  <c r="I229" i="2"/>
  <c r="F229" i="2"/>
  <c r="J227" i="2"/>
  <c r="I227" i="2"/>
  <c r="F227" i="2"/>
  <c r="J223" i="2"/>
  <c r="I223" i="2"/>
  <c r="F223" i="2"/>
  <c r="J222" i="2"/>
  <c r="I222" i="2"/>
  <c r="F222" i="2"/>
  <c r="J217" i="2"/>
  <c r="I217" i="2"/>
  <c r="F217" i="2"/>
  <c r="J216" i="2"/>
  <c r="I216" i="2"/>
  <c r="F216" i="2"/>
  <c r="J215" i="2"/>
  <c r="I215" i="2"/>
  <c r="F215" i="2"/>
  <c r="J214" i="2"/>
  <c r="I214" i="2"/>
  <c r="F214" i="2"/>
  <c r="J212" i="2"/>
  <c r="I212" i="2"/>
  <c r="F212" i="2"/>
  <c r="J210" i="2"/>
  <c r="I210" i="2"/>
  <c r="F210" i="2"/>
  <c r="J208" i="2"/>
  <c r="I208" i="2"/>
  <c r="F208" i="2"/>
  <c r="J206" i="2"/>
  <c r="I206" i="2"/>
  <c r="F206" i="2"/>
  <c r="J204" i="2"/>
  <c r="I204" i="2"/>
  <c r="F204" i="2"/>
  <c r="J202" i="2"/>
  <c r="I202" i="2"/>
  <c r="F202" i="2"/>
  <c r="J201" i="2"/>
  <c r="I201" i="2"/>
  <c r="F201" i="2"/>
  <c r="J200" i="2"/>
  <c r="I200" i="2"/>
  <c r="F200" i="2"/>
  <c r="J197" i="2"/>
  <c r="I197" i="2"/>
  <c r="F197" i="2"/>
  <c r="J195" i="2"/>
  <c r="I195" i="2"/>
  <c r="F195" i="2"/>
  <c r="J193" i="2"/>
  <c r="I193" i="2"/>
  <c r="F193" i="2"/>
  <c r="J192" i="2"/>
  <c r="I192" i="2"/>
  <c r="F192" i="2"/>
  <c r="J191" i="2"/>
  <c r="I191" i="2"/>
  <c r="F191" i="2"/>
  <c r="J190" i="2"/>
  <c r="I190" i="2"/>
  <c r="F190" i="2"/>
  <c r="J188" i="2"/>
  <c r="I188" i="2"/>
  <c r="F188" i="2"/>
  <c r="J186" i="2"/>
  <c r="I186" i="2"/>
  <c r="F186" i="2"/>
  <c r="J184" i="2"/>
  <c r="I184" i="2"/>
  <c r="F184" i="2"/>
  <c r="J183" i="2"/>
  <c r="I183" i="2"/>
  <c r="F183" i="2"/>
  <c r="J182" i="2"/>
  <c r="I182" i="2"/>
  <c r="F182" i="2"/>
  <c r="J181" i="2"/>
  <c r="I181" i="2"/>
  <c r="F181" i="2"/>
  <c r="J179" i="2"/>
  <c r="I179" i="2"/>
  <c r="F179" i="2"/>
  <c r="J178" i="2"/>
  <c r="I178" i="2"/>
  <c r="F178" i="2"/>
  <c r="J177" i="2"/>
  <c r="I177" i="2"/>
  <c r="F177" i="2"/>
  <c r="J174" i="2"/>
  <c r="I174" i="2"/>
  <c r="F174" i="2"/>
  <c r="J173" i="2"/>
  <c r="I173" i="2"/>
  <c r="F173" i="2"/>
  <c r="J172" i="2"/>
  <c r="I172" i="2"/>
  <c r="F172" i="2"/>
  <c r="J170" i="2"/>
  <c r="I170" i="2"/>
  <c r="F170" i="2"/>
  <c r="J169" i="2"/>
  <c r="I169" i="2"/>
  <c r="F169" i="2"/>
  <c r="J167" i="2"/>
  <c r="I167" i="2"/>
  <c r="F167" i="2"/>
  <c r="J165" i="2"/>
  <c r="I165" i="2"/>
  <c r="F165" i="2"/>
  <c r="J164" i="2"/>
  <c r="I164" i="2"/>
  <c r="F164" i="2"/>
  <c r="J162" i="2"/>
  <c r="I162" i="2"/>
  <c r="F162" i="2"/>
  <c r="J160" i="2"/>
  <c r="I160" i="2"/>
  <c r="F160" i="2"/>
  <c r="J158" i="2"/>
  <c r="I158" i="2"/>
  <c r="F158" i="2"/>
  <c r="J153" i="2"/>
  <c r="I153" i="2"/>
  <c r="F153" i="2"/>
  <c r="J151" i="2"/>
  <c r="I151" i="2"/>
  <c r="F151" i="2"/>
  <c r="J148" i="2"/>
  <c r="I148" i="2"/>
  <c r="F148" i="2"/>
  <c r="K148" i="2" s="1"/>
  <c r="J147" i="2"/>
  <c r="I147" i="2"/>
  <c r="F147" i="2"/>
  <c r="K147" i="2" s="1"/>
  <c r="J141" i="2"/>
  <c r="I141" i="2"/>
  <c r="F141" i="2"/>
  <c r="J139" i="2"/>
  <c r="I139" i="2"/>
  <c r="F139" i="2"/>
  <c r="J138" i="2"/>
  <c r="I138" i="2"/>
  <c r="F138" i="2"/>
  <c r="J133" i="2"/>
  <c r="I133" i="2"/>
  <c r="F133" i="2"/>
  <c r="J131" i="2"/>
  <c r="I131" i="2"/>
  <c r="F131" i="2"/>
  <c r="J126" i="2"/>
  <c r="I126" i="2"/>
  <c r="F126" i="2"/>
  <c r="J125" i="2"/>
  <c r="I125" i="2"/>
  <c r="F125" i="2"/>
  <c r="K125" i="2" s="1"/>
  <c r="J124" i="2"/>
  <c r="I124" i="2"/>
  <c r="F124" i="2"/>
  <c r="J123" i="2"/>
  <c r="I123" i="2"/>
  <c r="F123" i="2"/>
  <c r="J121" i="2"/>
  <c r="I121" i="2"/>
  <c r="F121" i="2"/>
  <c r="J120" i="2"/>
  <c r="I120" i="2"/>
  <c r="F120" i="2"/>
  <c r="K120" i="2" s="1"/>
  <c r="J118" i="2"/>
  <c r="I118" i="2"/>
  <c r="F118" i="2"/>
  <c r="J116" i="2"/>
  <c r="I116" i="2"/>
  <c r="F116" i="2"/>
  <c r="J115" i="2"/>
  <c r="I115" i="2"/>
  <c r="F115" i="2"/>
  <c r="J113" i="2"/>
  <c r="I113" i="2"/>
  <c r="F113" i="2"/>
  <c r="K113" i="2" s="1"/>
  <c r="J112" i="2"/>
  <c r="I112" i="2"/>
  <c r="F112" i="2"/>
  <c r="J110" i="2"/>
  <c r="I110" i="2"/>
  <c r="F110" i="2"/>
  <c r="J108" i="2"/>
  <c r="I108" i="2"/>
  <c r="F108" i="2"/>
  <c r="J107" i="2"/>
  <c r="I107" i="2"/>
  <c r="F107" i="2"/>
  <c r="K107" i="2" s="1"/>
  <c r="J105" i="2"/>
  <c r="I105" i="2"/>
  <c r="F105" i="2"/>
  <c r="J104" i="2"/>
  <c r="I104" i="2"/>
  <c r="F104" i="2"/>
  <c r="J102" i="2"/>
  <c r="I102" i="2"/>
  <c r="F102" i="2"/>
  <c r="J101" i="2"/>
  <c r="I101" i="2"/>
  <c r="F101" i="2"/>
  <c r="K101" i="2" s="1"/>
  <c r="J99" i="2"/>
  <c r="I99" i="2"/>
  <c r="F99" i="2"/>
  <c r="J97" i="2"/>
  <c r="I97" i="2"/>
  <c r="F97" i="2"/>
  <c r="J95" i="2"/>
  <c r="I95" i="2"/>
  <c r="F95" i="2"/>
  <c r="J94" i="2"/>
  <c r="I94" i="2"/>
  <c r="F94" i="2"/>
  <c r="K94" i="2" s="1"/>
  <c r="J93" i="2"/>
  <c r="I93" i="2"/>
  <c r="F93" i="2"/>
  <c r="J85" i="2"/>
  <c r="I85" i="2"/>
  <c r="F85" i="2"/>
  <c r="J84" i="2"/>
  <c r="I84" i="2"/>
  <c r="F84" i="2"/>
  <c r="J83" i="2"/>
  <c r="I83" i="2"/>
  <c r="F83" i="2"/>
  <c r="J82" i="2"/>
  <c r="I82" i="2"/>
  <c r="F82" i="2"/>
  <c r="J81" i="2"/>
  <c r="I81" i="2"/>
  <c r="F81" i="2"/>
  <c r="J79" i="2"/>
  <c r="I79" i="2"/>
  <c r="F79" i="2"/>
  <c r="J78" i="2"/>
  <c r="I78" i="2"/>
  <c r="F78" i="2"/>
  <c r="J77" i="2"/>
  <c r="I77" i="2"/>
  <c r="F77" i="2"/>
  <c r="J76" i="2"/>
  <c r="I76" i="2"/>
  <c r="F76" i="2"/>
  <c r="J75" i="2"/>
  <c r="I75" i="2"/>
  <c r="F75" i="2"/>
  <c r="J74" i="2"/>
  <c r="I74" i="2"/>
  <c r="F74" i="2"/>
  <c r="J73" i="2"/>
  <c r="I73" i="2"/>
  <c r="F73" i="2"/>
  <c r="J72" i="2"/>
  <c r="I72" i="2"/>
  <c r="F72" i="2"/>
  <c r="J70" i="2"/>
  <c r="I70" i="2"/>
  <c r="F70" i="2"/>
  <c r="J69" i="2"/>
  <c r="I69" i="2"/>
  <c r="F69" i="2"/>
  <c r="J67" i="2"/>
  <c r="I67" i="2"/>
  <c r="F67" i="2"/>
  <c r="J65" i="2"/>
  <c r="I65" i="2"/>
  <c r="F65" i="2"/>
  <c r="J63" i="2"/>
  <c r="I63" i="2"/>
  <c r="F63" i="2"/>
  <c r="J62" i="2"/>
  <c r="I62" i="2"/>
  <c r="F62" i="2"/>
  <c r="J58" i="2"/>
  <c r="I58" i="2"/>
  <c r="F58" i="2"/>
  <c r="J57" i="2"/>
  <c r="I57" i="2"/>
  <c r="F57" i="2"/>
  <c r="J55" i="2"/>
  <c r="I55" i="2"/>
  <c r="F55" i="2"/>
  <c r="J53" i="2"/>
  <c r="I53" i="2"/>
  <c r="F53" i="2"/>
  <c r="K51" i="2"/>
  <c r="J51" i="2"/>
  <c r="J49" i="2"/>
  <c r="I49" i="2"/>
  <c r="F49" i="2"/>
  <c r="J48" i="2"/>
  <c r="I48" i="2"/>
  <c r="F48" i="2"/>
  <c r="J47" i="2"/>
  <c r="I47" i="2"/>
  <c r="F47" i="2"/>
  <c r="J46" i="2"/>
  <c r="I46" i="2"/>
  <c r="F46" i="2"/>
  <c r="J44" i="2"/>
  <c r="I44" i="2"/>
  <c r="F44" i="2"/>
  <c r="J43" i="2"/>
  <c r="I43" i="2"/>
  <c r="F43" i="2"/>
  <c r="J42" i="2"/>
  <c r="I42" i="2"/>
  <c r="F42" i="2"/>
  <c r="J41" i="2"/>
  <c r="I41" i="2"/>
  <c r="F41" i="2"/>
  <c r="J39" i="2"/>
  <c r="I39" i="2"/>
  <c r="F39" i="2"/>
  <c r="J38" i="2"/>
  <c r="I38" i="2"/>
  <c r="F38" i="2"/>
  <c r="J37" i="2"/>
  <c r="I37" i="2"/>
  <c r="F37" i="2"/>
  <c r="J36" i="2"/>
  <c r="I36" i="2"/>
  <c r="F36" i="2"/>
  <c r="J35" i="2"/>
  <c r="I35" i="2"/>
  <c r="F35" i="2"/>
  <c r="J34" i="2"/>
  <c r="I34" i="2"/>
  <c r="F34" i="2"/>
  <c r="K36" i="2" l="1"/>
  <c r="K41" i="2"/>
  <c r="K46" i="2"/>
  <c r="K57" i="2"/>
  <c r="K65" i="2"/>
  <c r="K72" i="2"/>
  <c r="K76" i="2"/>
  <c r="K81" i="2"/>
  <c r="K85" i="2"/>
  <c r="K233" i="2"/>
  <c r="K151" i="2"/>
  <c r="K162" i="2"/>
  <c r="K174" i="2"/>
  <c r="K181" i="2"/>
  <c r="K186" i="2"/>
  <c r="K192" i="2"/>
  <c r="K214" i="2"/>
  <c r="I154" i="2"/>
  <c r="K154" i="2"/>
  <c r="K138" i="2"/>
  <c r="K169" i="2"/>
  <c r="K200" i="2"/>
  <c r="K206" i="2"/>
  <c r="K231" i="2"/>
  <c r="I86" i="2"/>
  <c r="K37" i="2"/>
  <c r="K42" i="2"/>
  <c r="K47" i="2"/>
  <c r="K58" i="2"/>
  <c r="K67" i="2"/>
  <c r="K73" i="2"/>
  <c r="K77" i="2"/>
  <c r="K82" i="2"/>
  <c r="K99" i="2"/>
  <c r="K105" i="2"/>
  <c r="K112" i="2"/>
  <c r="K118" i="2"/>
  <c r="K124" i="2"/>
  <c r="K133" i="2"/>
  <c r="K160" i="2"/>
  <c r="K167" i="2"/>
  <c r="K173" i="2"/>
  <c r="K179" i="2"/>
  <c r="K184" i="2"/>
  <c r="K191" i="2"/>
  <c r="K197" i="2"/>
  <c r="K204" i="2"/>
  <c r="K212" i="2"/>
  <c r="K217" i="2"/>
  <c r="K153" i="2"/>
  <c r="I235" i="2"/>
  <c r="F239" i="2"/>
  <c r="C5" i="3" s="1"/>
  <c r="F224" i="2"/>
  <c r="K223" i="2"/>
  <c r="K35" i="2"/>
  <c r="K39" i="2"/>
  <c r="K44" i="2"/>
  <c r="K49" i="2"/>
  <c r="K55" i="2"/>
  <c r="K63" i="2"/>
  <c r="K70" i="2"/>
  <c r="K75" i="2"/>
  <c r="K79" i="2"/>
  <c r="K84" i="2"/>
  <c r="I239" i="2"/>
  <c r="K97" i="2"/>
  <c r="K104" i="2"/>
  <c r="K110" i="2"/>
  <c r="K116" i="2"/>
  <c r="K123" i="2"/>
  <c r="K131" i="2"/>
  <c r="K141" i="2"/>
  <c r="F154" i="2"/>
  <c r="K158" i="2"/>
  <c r="K165" i="2"/>
  <c r="K172" i="2"/>
  <c r="K178" i="2"/>
  <c r="K183" i="2"/>
  <c r="K190" i="2"/>
  <c r="K195" i="2"/>
  <c r="K202" i="2"/>
  <c r="K210" i="2"/>
  <c r="K216" i="2"/>
  <c r="K222" i="2"/>
  <c r="K229" i="2"/>
  <c r="F88" i="2"/>
  <c r="B3" i="3" s="1"/>
  <c r="C4" i="3" s="1"/>
  <c r="K38" i="2"/>
  <c r="K43" i="2"/>
  <c r="K48" i="2"/>
  <c r="K53" i="2"/>
  <c r="K62" i="2"/>
  <c r="K69" i="2"/>
  <c r="K74" i="2"/>
  <c r="K78" i="2"/>
  <c r="K83" i="2"/>
  <c r="K95" i="2"/>
  <c r="K102" i="2"/>
  <c r="K108" i="2"/>
  <c r="K115" i="2"/>
  <c r="K121" i="2"/>
  <c r="K126" i="2"/>
  <c r="K139" i="2"/>
  <c r="I218" i="2"/>
  <c r="K164" i="2"/>
  <c r="K170" i="2"/>
  <c r="K177" i="2"/>
  <c r="K182" i="2"/>
  <c r="K188" i="2"/>
  <c r="K193" i="2"/>
  <c r="K201" i="2"/>
  <c r="K208" i="2"/>
  <c r="K215" i="2"/>
  <c r="K227" i="2"/>
  <c r="K234" i="2"/>
  <c r="I88" i="2"/>
  <c r="K93" i="2"/>
  <c r="I142" i="2"/>
  <c r="F142" i="2"/>
  <c r="I224" i="2"/>
  <c r="F235" i="2"/>
  <c r="F86" i="2"/>
  <c r="F218" i="2"/>
  <c r="K34" i="2"/>
  <c r="K235" i="2" l="1"/>
  <c r="C6" i="3"/>
  <c r="C8" i="3" s="1"/>
  <c r="K86" i="2"/>
  <c r="B4" i="3"/>
  <c r="B7" i="3" s="1"/>
  <c r="K218" i="2"/>
  <c r="K224" i="2"/>
  <c r="K142" i="2"/>
  <c r="K239" i="2"/>
  <c r="K88" i="2"/>
  <c r="C7" i="3" l="1"/>
  <c r="C12" i="3"/>
  <c r="C15" i="3"/>
  <c r="B12" i="3"/>
  <c r="C20" i="3"/>
  <c r="C13" i="3" l="1"/>
  <c r="C19" i="3"/>
  <c r="C21" i="3" s="1"/>
  <c r="C14" i="3"/>
  <c r="C16" i="3"/>
  <c r="C22" i="3" s="1"/>
  <c r="C24" i="3" l="1"/>
</calcChain>
</file>

<file path=xl/sharedStrings.xml><?xml version="1.0" encoding="utf-8"?>
<sst xmlns="http://schemas.openxmlformats.org/spreadsheetml/2006/main" count="1056" uniqueCount="416">
  <si>
    <t>Název</t>
  </si>
  <si>
    <t>Hodnota</t>
  </si>
  <si>
    <t>Nadpis rekapitulace</t>
  </si>
  <si>
    <t>SEZNAM PRACÍ A DODÁVEK</t>
  </si>
  <si>
    <t>Akce</t>
  </si>
  <si>
    <t>CPA DELFÍN UHERSKÝ BROD_x000D_
VENKOVNÍ BAZÉNY</t>
  </si>
  <si>
    <t>Projekt</t>
  </si>
  <si>
    <t>PS 106 - DOCHÁZKOVÝ SYSTÉM - DPS</t>
  </si>
  <si>
    <t>Investor</t>
  </si>
  <si>
    <t/>
  </si>
  <si>
    <t>Z. č.</t>
  </si>
  <si>
    <t>181566</t>
  </si>
  <si>
    <t>A. č.</t>
  </si>
  <si>
    <t>D1J/Y/221</t>
  </si>
  <si>
    <t>Smlouva</t>
  </si>
  <si>
    <t>Vypracoval</t>
  </si>
  <si>
    <t>ING.ADAMÍKOVÁ SOŇA</t>
  </si>
  <si>
    <t>Kontroloval</t>
  </si>
  <si>
    <t>Datum</t>
  </si>
  <si>
    <t>11.9.2020</t>
  </si>
  <si>
    <t>Zpracovatel</t>
  </si>
  <si>
    <t>CÚ</t>
  </si>
  <si>
    <t>Poznámka</t>
  </si>
  <si>
    <t>Doprava dodávek  (3,6) %</t>
  </si>
  <si>
    <t>0,00</t>
  </si>
  <si>
    <t>Přesun dodávek  (1) %</t>
  </si>
  <si>
    <t>PPV  (1 nebo 6) %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</si>
  <si>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</si>
  <si>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</si>
  <si>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</si>
  <si>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</si>
  <si>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</si>
  <si>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</si>
  <si>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</si>
  <si>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</si>
  <si>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1,000000</t>
  </si>
  <si>
    <t>Kompletační činnost - k1</t>
  </si>
  <si>
    <t>Kompletační činnost - k2</t>
  </si>
  <si>
    <t>Roční nárůst cen 1   %</t>
  </si>
  <si>
    <t>Roční nárůst cen 2   %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</si>
  <si>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</si>
  <si>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</si>
  <si>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</si>
  <si>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</si>
  <si>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</si>
  <si>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</si>
  <si>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</si>
  <si>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</si>
  <si>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</si>
  <si>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</si>
  <si>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</si>
  <si>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</si>
  <si>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</si>
  <si>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Pozn.1:</t>
  </si>
  <si>
    <t>V jednotkových cenách je zahrnuto následující:</t>
  </si>
  <si>
    <t>Ceny za lešení, pronájem plošin, zvedacích mechanizmů a provizorních statických podpůrných konstrukcí.</t>
  </si>
  <si>
    <t>Práce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</si>
  <si>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</si>
  <si>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 apod.</t>
  </si>
  <si>
    <t>Náklady na veškeré provizorní přesuny materiálu v rámci staveniště a další případné náklady vynucené organizačně-logistickými podmínkami (dopravní kapacita, nedostatek místa, …).</t>
  </si>
  <si>
    <t>Před zahájením stavebních prací bude provedeno geodetické vytýčení sítí a úprav a rozšíření komunikací a zpevněných ploch.</t>
  </si>
  <si>
    <t>Součástí jednotkových cen bude i geodetické zaměření skutečného stavu inženýrských sítí, zpevněných ploch a komunikací, včetně zapracování do výkresové dokumentace a předání objednateli (3x v papírové a 3x v elektronické verzi).</t>
  </si>
  <si>
    <t>Protiprašná opatření, provizorní opatření proti vlivu povětrnostních podmínek na stávající nebo budované konstrukce.</t>
  </si>
  <si>
    <t>Pažení výkopů či svahování.</t>
  </si>
  <si>
    <t>Pozn.2:</t>
  </si>
  <si>
    <t>Všeobecné podmínky, které bude dodavatel stavby respektovat:</t>
  </si>
  <si>
    <t>Vytěžený a vybouraný materiál se stává majetkem zhotovitele (pokud objednatel neurčí jinak). Řezání betonových podlah při jejich bourání musí být zahrnuto v jednotkových cenách prací.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</si>
  <si>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</si>
  <si>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</si>
  <si>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</si>
  <si>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 a v době celozávodní dovolené.</t>
  </si>
  <si>
    <t>Barevné řešení určí objednatel.</t>
  </si>
  <si>
    <t>Práce v HZS čerpat jen se souhlasem objednatele.</t>
  </si>
  <si>
    <t>Převzetí zakázky externí stavební firmou se stává tato firma vlastníkem odpadu vzniklého při rekonstrukci nebo nové stavbě. Je teda povinna se řídit ustanovením zákona o odpadech č. 185/2001 Sb. a platné vyhlášky MŽV č. 294/2005 v platném znění.</t>
  </si>
  <si>
    <t>Všechny položky jsou za materiál a provedení práce (D + M), včetně spojovacího materiálu, není-li uvedeno jinak.</t>
  </si>
  <si>
    <t>Pozn.3:</t>
  </si>
  <si>
    <t>Jsou-li ve výkazu výměr nebo ve standardech uvedeny odkazy na obchodní firmy, názvy nebo specifická označení výrobků apod., jsou takové odkazy pouze informativní a zhotoviteli umožňují v souladu s § 45-46 zákona 137/2006 Sb. použít i jiných kvalitativně a technicky obdobných, případně kvalitnějších řešení</t>
  </si>
  <si>
    <t>P</t>
  </si>
  <si>
    <t>Pořadové číslo položky</t>
  </si>
  <si>
    <t>a</t>
  </si>
  <si>
    <t>Jednotlivé položky zahrnují specifikaci materiálu včetně montáže</t>
  </si>
  <si>
    <t>Pozn.:</t>
  </si>
  <si>
    <t>Položky zahrnují cenu za dodávku a montáž - výška montáže do 6m, montážní práce ve výškách nad 6m zohledněny - viz samostatná položka - práce ve výškách v rámci elektromontáží</t>
  </si>
  <si>
    <t>Dodávky</t>
  </si>
  <si>
    <t xml:space="preserve">Turnikety - vstup do venkovního areálu </t>
  </si>
  <si>
    <t>Skříň RD je součástí datových zařízení</t>
  </si>
  <si>
    <t>Přístupový  - vstupenkový systém HW část (T-1,2, IM)</t>
  </si>
  <si>
    <t>1</t>
  </si>
  <si>
    <t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svítivostí, sklopná paniková ramena, možnost připojení na EPS</t>
  </si>
  <si>
    <t>ks</t>
  </si>
  <si>
    <t>2</t>
  </si>
  <si>
    <t>Vestavný modul rozšíření průchozí zábrany - jednotka pro odběr náramků, vybavena vstupním a výstupním integrovaným terminálem, bezpečnostní mechanismus odebrání náramku, zabezpečení proti zneužití a vyháčkování, kapacita zásobníku min. 450 náramků, odvětrání, vyhodnocení typu vstupného a nastavitelné režimy odebrání náramku, provedení kartáčovaná nerez, spolupráce se zámkovým systémem, integrované řízení pro turniket a branku pro komplexní průchod</t>
  </si>
  <si>
    <t>3</t>
  </si>
  <si>
    <t>Vestavný modul pro turniket - terminál návštěvníka s technologií TriTec pro  bezkontaktní média typu HF 13,56MHz, terminál je vybaven grafickým informačním displejem s možností dálkového zasílání informací a grafickým navigačním zobrazovačem pro snadnou orientaci návštěvníků při průchodu turniketem. Je vestavěn do robustního krytu s odolností vůči vandalismu</t>
  </si>
  <si>
    <t>4</t>
  </si>
  <si>
    <t xml:space="preserve">Zálohovaný napájecí zdroj 24VDC/10A, včetně akumulátorů </t>
  </si>
  <si>
    <t>5</t>
  </si>
  <si>
    <t>Motorová obousměrná branka pro průchod imobilních občanů, š 800-1000mm, provedení kartáčovaná nerez, výplň nerez, výška 1050mm, antipanic mechanismus</t>
  </si>
  <si>
    <t>6</t>
  </si>
  <si>
    <t>Doplňkové zábradlí, nerez, výpň sklo</t>
  </si>
  <si>
    <t xml:space="preserve">T4 - Turniket - venkovní - výstup </t>
  </si>
  <si>
    <t>7</t>
  </si>
  <si>
    <t>Vstupní/výstupní vysoký rotační 3-ramenný vstupní turniket, jednoduchý průchod, 1x motorová pohonná jednotka, obousměrný provoz, bezpečnostní momentová pojistka, konstrukce - kartáčovaná nerez, bez vodícího zábradlí, integrované řízení pohonu, výška 2100mm, příprava pro vestavné moduly - vč ochrany proti vnějším vlivům</t>
  </si>
  <si>
    <t>8</t>
  </si>
  <si>
    <t>Terminál návštěvníka s technologií TriTec se možností sníma  bezkontaktní média typu HF 13,56MHz, terminál je vybaven grafickým informačním displejem s možností dálkového zasílání informací a grafickým navigačním zobrazovačem pro snadnou orientaci návštěvníků při průchodu turniketem. Je vestavěn do robustního krytu s odolností vůči vandalismu</t>
  </si>
  <si>
    <t>9</t>
  </si>
  <si>
    <t>10</t>
  </si>
  <si>
    <t>T3 - Turniket - přestup mezi vnitřním a venkovním areálem</t>
  </si>
  <si>
    <t>11</t>
  </si>
  <si>
    <t>Vstupní/výstupní tripodový vstupní turniket, motorová pohonná jednotka, obousměrný provoz, bezpečnostní momentová pojistka, konstrukce - kartáčovaná nerez, bez vodícího zábradlí, integrované řízení pohonu, dynamická regulace rychlosti průchodu, funkce nakročení ramene po nastavenou dobu, možnost řízení skupinového průchodu, dynamická světelná signalizace pro urychlení průchodu - provedení s vysokou svítivostí, AISI316L</t>
  </si>
  <si>
    <t>12</t>
  </si>
  <si>
    <t>13</t>
  </si>
  <si>
    <t>14</t>
  </si>
  <si>
    <t>Automatizovaný pokladní systém</t>
  </si>
  <si>
    <t>15</t>
  </si>
  <si>
    <t>Platební terminál pro realizaci doplatků - automatická pokladna pro příjem mincí, bankovek a bankovních karet, realizace plateb za služby  a konzumaci, možnost zakoupení abonentského kreditu, Ethernet rozhraní pro komunikaci se systémem, Ethernet rozhraní pro bankovní systém, akceptace VISA, Mastercard, Electron, zásobníky bankovek s možností vracení, akceptor mincí s 4-7 zásobníky mincí pro vyplácení v hotovostních operacích, schopnost pracovat ve dvou měnách současně (CZK+EUR), trezorové provedení schránek na hotovost, možnost napojení do EZS, Modul Ingenico IUP250 poskytne operátor služby, LCD panel dotykový s bezpečnostním sklem, kapacitní panel, velikost panelu min 21,5", možnost vkládání reklamních spotů mimo provoz v platebním režimu</t>
  </si>
  <si>
    <t>Ovládání turniketů z recepce</t>
  </si>
  <si>
    <t xml:space="preserve">Tlačítkový panel pro ruční ovládání turniketů, branek, současně ovládá až 4 zařízení + centrálně aktivuje funkci AntiPanic na turniketech a brankách </t>
  </si>
  <si>
    <t>Informační terminál INFO (IT-n)</t>
  </si>
  <si>
    <t>16</t>
  </si>
  <si>
    <t>Infoterminál - venkovní provedení, vestavěný snímač RFID/Barcode, sunlight readable 7" displej s dotykovou obrazovkou, tvrzené sklo, montáž na stěnu</t>
  </si>
  <si>
    <t>Napájení zařízení</t>
  </si>
  <si>
    <t>17</t>
  </si>
  <si>
    <t>Spínaný napájecí zdroj 13,8V/3A, -20.. +50st C, 310 x 350 x 140mmmm, možnost aku 18 Ah</t>
  </si>
  <si>
    <t>18</t>
  </si>
  <si>
    <t>Akumulátor Aku 15Ah</t>
  </si>
  <si>
    <t>Informační textový panel - 3 řádky</t>
  </si>
  <si>
    <t>LED RGB panel, s vysokou svítivostí, exteriérové provedení, rozhraní Ethernet, 3-4 řádky/grafika, mim rozlišení 32x128 bodů</t>
  </si>
  <si>
    <t>blíže viz popis v TZ</t>
  </si>
  <si>
    <t>19</t>
  </si>
  <si>
    <t>konstrukční provedení vhodné do venkovního prostředí</t>
  </si>
  <si>
    <t>20</t>
  </si>
  <si>
    <t>SW - pro komunikaci vstupního systému s informačnímI panely programové vybavení pro vyčítání dat z textového souboru s údaji o teplotách vody v bazénech uložených na serveru MaR pro zobrazování těchto údajů na textových informačních panelech</t>
  </si>
  <si>
    <t>Elektronické čipové zámky ke skřáňkám na cennosti , systém OFF line</t>
  </si>
  <si>
    <t>21</t>
  </si>
  <si>
    <t>Eletronický zámek OTS bateriový, offline provoz, Mifare Classic, Desfire kompatibilní, baterie alkalické AA, životnost baterií 2-5 let, podpora hierarchického systému zamykání, podpora placeného využití trezorovoých skříněk</t>
  </si>
  <si>
    <t>Dodávka identifikačních náramkových čipů</t>
  </si>
  <si>
    <t>22</t>
  </si>
  <si>
    <t>Mifare bezkontaktní čip, řemínek na ruku, černé pouzdro gravírované, černý pásek</t>
  </si>
  <si>
    <t>Dodávka SW - rozšíření stávajícího systému, připojeno na stávající server</t>
  </si>
  <si>
    <t>23</t>
  </si>
  <si>
    <t>rozšíření stávajícího serveru</t>
  </si>
  <si>
    <t>24</t>
  </si>
  <si>
    <t>Switch 24 port 10/100/1000Mb/s</t>
  </si>
  <si>
    <t>PC pokladny - recepce</t>
  </si>
  <si>
    <t>25</t>
  </si>
  <si>
    <t>PC pokladna s OS Win a dotykovou obrazovkou, Hliníkové odolné provedení</t>
  </si>
  <si>
    <t>26</t>
  </si>
  <si>
    <t>Zálohový zdroj k PC/serveru</t>
  </si>
  <si>
    <t>27</t>
  </si>
  <si>
    <t>Alfanumerický displej, 2x20 znaků</t>
  </si>
  <si>
    <t>28</t>
  </si>
  <si>
    <t>Pokladní zásuvka, ovládání 24V z tiskárny, provedené fliptop s odnímatelnou uzamykatelnou kazetou, ovládání a registrace kazety ze SW</t>
  </si>
  <si>
    <t>29</t>
  </si>
  <si>
    <t>Paragonová termotiskárna s řezačkou papíru</t>
  </si>
  <si>
    <t>30</t>
  </si>
  <si>
    <t>Stolní čtečka ID médií MIFARE, načítání ID médií do systému, encodér, napájení USB z PC, pro pokladnu</t>
  </si>
  <si>
    <t>31</t>
  </si>
  <si>
    <t>Tiskárna účtenek - doklad o zaplacení, USB, černá. Možnost tisku EAN kódu.</t>
  </si>
  <si>
    <t>32</t>
  </si>
  <si>
    <t>Nastavení a SW konfigurace systému pro příjem bezhotovostních plateb</t>
  </si>
  <si>
    <t>Vstupní systém - SW ČÁST</t>
  </si>
  <si>
    <t>33</t>
  </si>
  <si>
    <t>SW řízení přístupu , licence na turniket/branku/dveře</t>
  </si>
  <si>
    <t>34</t>
  </si>
  <si>
    <t>Oživení a konfigurace prvků systému</t>
  </si>
  <si>
    <t>soubor</t>
  </si>
  <si>
    <t>35</t>
  </si>
  <si>
    <t>Konfigurace nastavení artiklů systému na strukturu areálu</t>
  </si>
  <si>
    <t>36</t>
  </si>
  <si>
    <t>Zaškolení obsluhy</t>
  </si>
  <si>
    <t>37</t>
  </si>
  <si>
    <t>Dokumentace skutečného provedení</t>
  </si>
  <si>
    <t>VS systém, turnikety, šatní zámky - celkem</t>
  </si>
  <si>
    <t>Dodávky - celkem</t>
  </si>
  <si>
    <t>Elektromontáže</t>
  </si>
  <si>
    <t>VS systém, turnikety, šatní zámky</t>
  </si>
  <si>
    <t>38</t>
  </si>
  <si>
    <t>Uvedení CVS do provozu, oživení, instalace SW, včetně řídícího PC, nastavení provozních parametrů systému</t>
  </si>
  <si>
    <t>39</t>
  </si>
  <si>
    <t>Koordinace s dodavatelem informačních panelů, oživení části informačních textových LED panelů</t>
  </si>
  <si>
    <t>40</t>
  </si>
  <si>
    <t>Napojení zařízení VS ve stávajícím objektu na stávající rozvody 230V/50Hz, včetně kabeláže a nezbytnýho doplnění rozvaděčů o jističe a pod.</t>
  </si>
  <si>
    <t>DATOVÝ KABEL TWISTOVANÝ CAT 5E</t>
  </si>
  <si>
    <t>41</t>
  </si>
  <si>
    <t>NESTÍNĚNNÝ UTP, 4-pár, Cat 5E, izolace LSZH, pevně</t>
  </si>
  <si>
    <t>m</t>
  </si>
  <si>
    <t>DATOVÝ KABEL TWISTOVANÝ CAT 5e  - GELOVÝ  - VENKOVNÍ</t>
  </si>
  <si>
    <t>42</t>
  </si>
  <si>
    <t>Kabel U/UTP, PowerCat 6, kat.6, LSZH plášť fialový, 4 páry, cívka 500m, volně - venkovní použití do výkopu</t>
  </si>
  <si>
    <t>CHRÁNIČKY HDPE - VENKOVNÍ PROSTŘEDÍ</t>
  </si>
  <si>
    <t>43</t>
  </si>
  <si>
    <t>32/27 oranžová</t>
  </si>
  <si>
    <t>44</t>
  </si>
  <si>
    <t>SPOJKA PRO HDPE TRUBKY PLASSON SPP32</t>
  </si>
  <si>
    <t>CHRÁNIČKY LSHF - VNITŘNÍ PROSTŘEDÍ</t>
  </si>
  <si>
    <t>45</t>
  </si>
  <si>
    <t xml:space="preserve">určena do vnitřních prostor, 32/27, oranž.  </t>
  </si>
  <si>
    <t>46</t>
  </si>
  <si>
    <t xml:space="preserve">SPOJKA PRO LSHF TRUBKY </t>
  </si>
  <si>
    <t>VODIČ JEDNOŽILOVÝ OHEBNÝ (CYA)</t>
  </si>
  <si>
    <t>47</t>
  </si>
  <si>
    <t>H07V-K 6   mm2 , pevně</t>
  </si>
  <si>
    <t>48</t>
  </si>
  <si>
    <t>Práce spojené s napojením přepěťových ochran kamer na uzemňovací soustavu objektu</t>
  </si>
  <si>
    <t>hod</t>
  </si>
  <si>
    <t>KABELY SDĚLOVACÍ</t>
  </si>
  <si>
    <t>49</t>
  </si>
  <si>
    <t>JYTY 2x1, volně</t>
  </si>
  <si>
    <t>KABEL SILOVÝ,IZOLACE PVC BEZ VODIČE PE</t>
  </si>
  <si>
    <t>50</t>
  </si>
  <si>
    <t xml:space="preserve">CYKY-O 2x2.5 mm2, volně  </t>
  </si>
  <si>
    <t>51</t>
  </si>
  <si>
    <t xml:space="preserve">CYKY-O 2x4 mm2, volně  </t>
  </si>
  <si>
    <t xml:space="preserve">KABEL SILOVÝ,IZOLACE PVC </t>
  </si>
  <si>
    <t>52</t>
  </si>
  <si>
    <t>CYKY-J 3x2.5 mm2, volně</t>
  </si>
  <si>
    <t>53</t>
  </si>
  <si>
    <t>CYKY-J 3x1.5 mm2, volně</t>
  </si>
  <si>
    <t>ŠNŮRA LEHKÁ,IZOLACE KAUČUK (CYSY)</t>
  </si>
  <si>
    <t>54</t>
  </si>
  <si>
    <t>H05RR-F 2x1,5 mm2, volně</t>
  </si>
  <si>
    <t>55</t>
  </si>
  <si>
    <t>H07V-K 2,5   mm2 , pevně</t>
  </si>
  <si>
    <t>56</t>
  </si>
  <si>
    <t>VYHLEDANI VYVODU NEBO KRABICE</t>
  </si>
  <si>
    <t>ODVICK. A ZAVICKOVANI KRABICE</t>
  </si>
  <si>
    <t>57</t>
  </si>
  <si>
    <t>S vickem na zavit</t>
  </si>
  <si>
    <t>58</t>
  </si>
  <si>
    <t>Koordinační a projektové práce</t>
  </si>
  <si>
    <t>59</t>
  </si>
  <si>
    <t>Průvodní dokumentace</t>
  </si>
  <si>
    <t>60</t>
  </si>
  <si>
    <t>Asistence při spuštění systému (cena za 1 den) -bez cestovného</t>
  </si>
  <si>
    <t>den</t>
  </si>
  <si>
    <t>POZNÁMKA:</t>
  </si>
  <si>
    <t>Předpokladá se, že stavební připravenost pro instalaci turniketů, zábran a kabeláže zajistí generální dodavatel stavby.</t>
  </si>
  <si>
    <t>Přepěťová ochrana</t>
  </si>
  <si>
    <t>Svodiče bleskových proudů v kombinaci s hrubou a jemnou ochranou</t>
  </si>
  <si>
    <t>61</t>
  </si>
  <si>
    <t>Svodič bleskových proudů v kombinaci s hrubou a jemnou ochranou pro telekomunikační a signálové linky, galvanické oddělení linky od PE, instalace na vstupu do budovy těsně před chráněné zařízení</t>
  </si>
  <si>
    <t>SVORKOVNICE</t>
  </si>
  <si>
    <t>62</t>
  </si>
  <si>
    <t>do průřezu vodičů 2,5mm2</t>
  </si>
  <si>
    <t>POUZDRO E, PŘIPOJENÍ</t>
  </si>
  <si>
    <t>NA DIN LIŠTU,STANDARD</t>
  </si>
  <si>
    <t>Bleskojistky Hakel</t>
  </si>
  <si>
    <t>SVODIČE PRO OCHRANU SIGNÁLOVÝCH SYSTÉMŮ
DATOVÉ OCHRANY
HAKEL-TRADE</t>
  </si>
  <si>
    <t>63</t>
  </si>
  <si>
    <t>DTNVE 2/48/0,5 2 páry, 48 V, 0.5 A, 10 kA, 1 Mbit/s-snímače</t>
  </si>
  <si>
    <t>64</t>
  </si>
  <si>
    <t xml:space="preserve">DTNVE 1/30/5 1 napájení </t>
  </si>
  <si>
    <t>DIN LIŠTA</t>
  </si>
  <si>
    <t>65</t>
  </si>
  <si>
    <t>včetně nezbytného instalačního materiálu do skříně</t>
  </si>
  <si>
    <t>sada</t>
  </si>
  <si>
    <t>VS turnikety, šatní zámky - celkem</t>
  </si>
  <si>
    <t>REZERVA pro parkovací systém</t>
  </si>
  <si>
    <t>REZERVA PRO PARKOVACÍ SYSTÉM</t>
  </si>
  <si>
    <t>66</t>
  </si>
  <si>
    <t>67</t>
  </si>
  <si>
    <t>CYKY-J 3x4 mm2, volně</t>
  </si>
  <si>
    <t>OPTICKÝ KABEL</t>
  </si>
  <si>
    <t>68</t>
  </si>
  <si>
    <t>Optický kabel FTTx Drop G.657A SM 9/125, 8 vláken, venkovní/vnitřní</t>
  </si>
  <si>
    <t>69</t>
  </si>
  <si>
    <t>REZERVA pro parkovací systém - celkem</t>
  </si>
  <si>
    <t>Hrubá montáž</t>
  </si>
  <si>
    <t>Ochrana čtecího zařízení</t>
  </si>
  <si>
    <t>70</t>
  </si>
  <si>
    <t>Ochrana čtecího zařízení proti povětrnostním vlivům - na venkovním turniketu T4</t>
  </si>
  <si>
    <t>PŘECHODOVÁ SKŘÍŇ</t>
  </si>
  <si>
    <t>71</t>
  </si>
  <si>
    <t>plastová, rozměry 300x400x100mm, KRYTÍ IP41. včetně DIN lišty</t>
  </si>
  <si>
    <t>72</t>
  </si>
  <si>
    <t>plastová, rozměry 400x600x150mm, KRYTÍ IP41. včetně DIN lišty</t>
  </si>
  <si>
    <t>KRABICE POD OMÍTKU</t>
  </si>
  <si>
    <t>73</t>
  </si>
  <si>
    <t>KU 1902 odboč.,hl.30 mm</t>
  </si>
  <si>
    <t>74</t>
  </si>
  <si>
    <t>KT 250x110 odboč.,</t>
  </si>
  <si>
    <t>KRABICE NA POVRCHU</t>
  </si>
  <si>
    <t>75</t>
  </si>
  <si>
    <t>KU 1901 přístr.,hl.30 mm</t>
  </si>
  <si>
    <t>KABELOVÝ ŽLAB</t>
  </si>
  <si>
    <t>76</t>
  </si>
  <si>
    <t>Kabelový žlab s integrovanou spojkou 60x50x0.75 [v x š x tl], délka 3m, materiál perforovaný plech s povrchovou úpravou F (žárový zinek)</t>
  </si>
  <si>
    <t>77</t>
  </si>
  <si>
    <t>Kabelový žlab s integrovanou spojkou 60x100x1.5 [v x š x tl], délka 3m, materiál perforovaný plech s povrchovou úpravou F (žárový zinek)</t>
  </si>
  <si>
    <t>Víka kabelových žlabů</t>
  </si>
  <si>
    <t>78</t>
  </si>
  <si>
    <t>50 víko</t>
  </si>
  <si>
    <t>79</t>
  </si>
  <si>
    <t>100 víko</t>
  </si>
  <si>
    <t>80</t>
  </si>
  <si>
    <t>Příslušenství kabelových žlabů:
oblouky a T-kusy včetně vík, spojky)</t>
  </si>
  <si>
    <t>TRUBKA OHEBNÁ POD OMÍTKU</t>
  </si>
  <si>
    <t>Elektroinstalační trubka, materiál PVC (-25 až +60 stC), vyhovuje zkoušce odolnosti proti šíření plamene, barva šedá, mechanické namáhání střední, vč. příslušenství (kolena, spojky, příchytky), výroba dle ČSN 37 0100, krytí IP40</t>
  </si>
  <si>
    <t>81</t>
  </si>
  <si>
    <t>průměr D 23 MM</t>
  </si>
  <si>
    <t>82</t>
  </si>
  <si>
    <t>průměr D 29 MM</t>
  </si>
  <si>
    <t>83</t>
  </si>
  <si>
    <t>průměr D 36 MM</t>
  </si>
  <si>
    <t>LIŠTA ELINSTAL. PVC VKLÁDACÍ, včetně krytů</t>
  </si>
  <si>
    <t>84</t>
  </si>
  <si>
    <t>LHD20/20 mm hranatá</t>
  </si>
  <si>
    <t>85</t>
  </si>
  <si>
    <t>LHD40/20 mm hranatá</t>
  </si>
  <si>
    <t>86</t>
  </si>
  <si>
    <t>LH40/40 mm hranatá</t>
  </si>
  <si>
    <t>87</t>
  </si>
  <si>
    <t>LH 60X40 LIŠTA HRANATÁ (3m)</t>
  </si>
  <si>
    <t>TRUBKA OHEBNÁ "KOPEX"</t>
  </si>
  <si>
    <t>88</t>
  </si>
  <si>
    <t>3336 D 36 MM, pevně</t>
  </si>
  <si>
    <t>TRUBKA KOPOFLEX</t>
  </si>
  <si>
    <t>89</t>
  </si>
  <si>
    <t>DN 75mm, pevně</t>
  </si>
  <si>
    <t>TRUBKA TUHÁ STŘEDNÍ MECHANICKÁ ODOLNOST ŠEDÁ</t>
  </si>
  <si>
    <t>90</t>
  </si>
  <si>
    <t>4016E LA d 16   mm, pevně</t>
  </si>
  <si>
    <t>91</t>
  </si>
  <si>
    <t>4020 LA d 20   mm, pevně</t>
  </si>
  <si>
    <t>92</t>
  </si>
  <si>
    <t>4025 LA d 25   mm, pevně</t>
  </si>
  <si>
    <t>93</t>
  </si>
  <si>
    <t>4032 LA d 32   mm, pevně</t>
  </si>
  <si>
    <t>TRUBKA TUHÁ VYSOKÁ MECHANICKÁ ODOLNOST ČERNÁ</t>
  </si>
  <si>
    <t>94</t>
  </si>
  <si>
    <t>8025 FA d 25   mm, pevně</t>
  </si>
  <si>
    <t>TRUBKA OHEBNÁ  DO BETONU</t>
  </si>
  <si>
    <t>95</t>
  </si>
  <si>
    <t>2332/LPE-1 d 32   mm, pevně</t>
  </si>
  <si>
    <t>OCEL.NOSNÉ KONSTRUKCE PRO ŽLABY</t>
  </si>
  <si>
    <t>OCELOVÝ MATERIÁL ŽÁR POZINK, PRO ZÁVĚSY ŽLABŮ - TYP A PRŮŘEZ UPŘESNIT PŘI REALIZACE DLE SKUTEČNOSTI</t>
  </si>
  <si>
    <t>96</t>
  </si>
  <si>
    <t>do 5kg</t>
  </si>
  <si>
    <t>97</t>
  </si>
  <si>
    <t>do 10kg</t>
  </si>
  <si>
    <t>98</t>
  </si>
  <si>
    <t>do 50kg</t>
  </si>
  <si>
    <t>OSTATNÍ UCHYCOVACÍ A MONTÁŽNÍ MATERIÁL</t>
  </si>
  <si>
    <t>99</t>
  </si>
  <si>
    <t>pro instalaci a kotvení úložných konstrukcí do stěn a stropů, předpokládá se max. vodorovná vzdálenost nosných prvků pro elektroinstalační žlaby 1500mm.</t>
  </si>
  <si>
    <t xml:space="preserve">PRŮRAZ BETONOVOU ZDÍ - VRTÁNÍ OTVORŮ </t>
  </si>
  <si>
    <t>100</t>
  </si>
  <si>
    <t xml:space="preserve">do průměru 50mm, tloušťka zdi 45cm </t>
  </si>
  <si>
    <t>101</t>
  </si>
  <si>
    <t xml:space="preserve">do průměru 50mm, tloušťka zdi 60cm </t>
  </si>
  <si>
    <t>ZATĚSNĚNÍ KABELOVÉHO PROSTUPU VE STŘEŠE</t>
  </si>
  <si>
    <t>102</t>
  </si>
  <si>
    <t>proti vlhkosti, včetně zatěsnění kabelu v prostupce do 50mm</t>
  </si>
  <si>
    <t>ZATĚSNĚNÍ KABELŮ V CHRÁNIČCE PŘES ZÁKLADY, RESP. VENKOVNÍ STĚNU OBJEKTU</t>
  </si>
  <si>
    <t>103</t>
  </si>
  <si>
    <t>proti vlhkosti, včetně zatěsnění kabelu v prostupce, do 50mm</t>
  </si>
  <si>
    <t>DOPLŇKOVÉ A POMOCNÉ PRÁCE</t>
  </si>
  <si>
    <t>104</t>
  </si>
  <si>
    <t>Vybourání kapes ve zdivu pro instalace krabic</t>
  </si>
  <si>
    <t>105</t>
  </si>
  <si>
    <t>Vysekán rýh pro kabely, zapravení</t>
  </si>
  <si>
    <t>106</t>
  </si>
  <si>
    <t>Zazdění otvorů, zapravení</t>
  </si>
  <si>
    <t>107</t>
  </si>
  <si>
    <t>Nátěry, malby zapravených otvorů, rýh</t>
  </si>
  <si>
    <t>Hrubá montáž - celkem</t>
  </si>
  <si>
    <t>Protipožární ucpávky</t>
  </si>
  <si>
    <t>kabel. přepážka s příslušným atesty, s požární odolností v souladu s požárně-bezpečnostním řešením objektu</t>
  </si>
  <si>
    <t>108</t>
  </si>
  <si>
    <t>Protipožární průchod stěnou</t>
  </si>
  <si>
    <t>m2</t>
  </si>
  <si>
    <t>109</t>
  </si>
  <si>
    <t>Protipožární průchod stropem</t>
  </si>
  <si>
    <t>Protipožární ucpávky - celkem</t>
  </si>
  <si>
    <t>Hodinové zúčtovací sazby</t>
  </si>
  <si>
    <t>110</t>
  </si>
  <si>
    <t>Kompl.zkouš., vych.rev.,zkuš.pr.</t>
  </si>
  <si>
    <t>PRACE SPOJENÉ s</t>
  </si>
  <si>
    <t>111</t>
  </si>
  <si>
    <t xml:space="preserve"> Zabezpeceni pracoviste</t>
  </si>
  <si>
    <t>KOORDINACE POSTUPU PRACI</t>
  </si>
  <si>
    <t>112</t>
  </si>
  <si>
    <t xml:space="preserve"> S ostatnimi profesemi</t>
  </si>
  <si>
    <t>DOKUMENTACE</t>
  </si>
  <si>
    <t>113</t>
  </si>
  <si>
    <t>Certifikáty, prohlášení o shodě</t>
  </si>
  <si>
    <t>114</t>
  </si>
  <si>
    <t>Uživatelské příručky, revizní zprávy, zkušební protokoly, průvodní dokumentace</t>
  </si>
  <si>
    <t>Hodinové zúčtovací sazby - celkem</t>
  </si>
  <si>
    <t>Zemní práce jsou součástí projektu SO 105.7 - ELEKTRO-SLABOPROUD</t>
  </si>
  <si>
    <t>Elektromontáže - celkem</t>
  </si>
  <si>
    <t>Hodnota A</t>
  </si>
  <si>
    <t>Hodnota B</t>
  </si>
  <si>
    <t>Základní náklady</t>
  </si>
  <si>
    <t>Dodávka</t>
  </si>
  <si>
    <t>Doprava 0,00%, Přesun 0,00%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</si>
  <si>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</si>
  <si>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</si>
  <si>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</si>
  <si>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</si>
  <si>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</si>
  <si>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</si>
  <si>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</si>
  <si>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</si>
  <si>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</si>
  <si>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</si>
  <si>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</si>
  <si>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</si>
  <si>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</si>
  <si>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</si>
  <si>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</si>
  <si>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</si>
  <si>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</si>
  <si>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(bez DPH)</t>
  </si>
  <si>
    <t>Uvedené ceny jsou v Kč a nezahrnují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</si>
</sst>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4" fillId="5" borderId="1" xfId="0" applyNumberFormat="1" applyFont="1" applyFill="1" applyBorder="1" applyAlignment="1">
      <alignment horizontal="left" wrapText="1"/>
    </xf>
    <xf numFmtId="0" fontId="1" fillId="5" borderId="1" xfId="0" applyNumberFormat="1" applyFont="1" applyFill="1" applyBorder="1" applyAlignment="1">
      <alignment horizontal="left" wrapText="1"/>
    </xf>
    <xf numFmtId="0" fontId="5" fillId="7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0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/>
  </sheetViews>
  <sheetFormatPr defaultRowHeight="15" x14ac:dyDescent="0.25"/>
  <cols>
    <col min="1" max="1" width="39.28515625" style="1" bestFit="1" customWidth="1"/>
    <col min="2" max="2" width="11.28515625" style="10" bestFit="1" customWidth="1"/>
    <col min="3" max="3" width="18" style="10" customWidth="1"/>
    <col min="6" max="6" width="0" style="9" hidden="1" customWidth="1"/>
  </cols>
  <sheetData>
    <row r="1" spans="1:4" x14ac:dyDescent="0.25">
      <c r="A1" s="2" t="s">
        <v>0</v>
      </c>
      <c r="B1" s="11" t="s">
        <v>392</v>
      </c>
      <c r="C1" s="11" t="s">
        <v>393</v>
      </c>
      <c r="D1" s="3"/>
    </row>
    <row r="2" spans="1:4" x14ac:dyDescent="0.25">
      <c r="A2" s="6" t="s">
        <v>394</v>
      </c>
      <c r="B2" s="18"/>
      <c r="C2" s="18"/>
      <c r="D2" s="3"/>
    </row>
    <row r="3" spans="1:4" x14ac:dyDescent="0.25">
      <c r="A3" s="7" t="s">
        <v>395</v>
      </c>
      <c r="B3" s="14">
        <f>(Rozpočet!F88)</f>
        <v>0</v>
      </c>
      <c r="C3" s="14"/>
      <c r="D3" s="3"/>
    </row>
    <row r="4" spans="1:4" x14ac:dyDescent="0.25">
      <c r="A4" s="7" t="s">
        <v>396</v>
      </c>
      <c r="B4" s="14">
        <f>B3 * Parametry!B16 / 100</f>
        <v>0</v>
      </c>
      <c r="C4" s="14">
        <f>B3 * Parametry!B17 / 100</f>
        <v>0</v>
      </c>
      <c r="D4" s="3"/>
    </row>
    <row r="5" spans="1:4" x14ac:dyDescent="0.25">
      <c r="A5" s="7" t="s">
        <v>397</v>
      </c>
      <c r="B5" s="14"/>
      <c r="C5" s="14">
        <f>(Rozpočet!F239) + 0</f>
        <v>0</v>
      </c>
      <c r="D5" s="3"/>
    </row>
    <row r="6" spans="1:4" x14ac:dyDescent="0.25">
      <c r="A6" s="7" t="s">
        <v>398</v>
      </c>
      <c r="B6" s="14"/>
      <c r="C6" s="14">
        <f>(Rozpočet!I88) + (Rozpočet!I239) + 0</f>
        <v>0</v>
      </c>
      <c r="D6" s="3"/>
    </row>
    <row r="7" spans="1:4" x14ac:dyDescent="0.25">
      <c r="A7" s="8" t="s">
        <v>399</v>
      </c>
      <c r="B7" s="21">
        <f>B3 + B4</f>
        <v>0</v>
      </c>
      <c r="C7" s="21">
        <f>C3 + C4 + C5 + C6</f>
        <v>0</v>
      </c>
      <c r="D7" s="3"/>
    </row>
    <row r="8" spans="1:4" x14ac:dyDescent="0.25">
      <c r="A8" s="7" t="s">
        <v>400</v>
      </c>
      <c r="B8" s="14"/>
      <c r="C8" s="14">
        <f>(C5 + C6) * Parametry!B18 / 100</f>
        <v>0</v>
      </c>
      <c r="D8" s="3"/>
    </row>
    <row r="9" spans="1:4" x14ac:dyDescent="0.25">
      <c r="A9" s="7" t="s">
        <v>401</v>
      </c>
      <c r="B9" s="14"/>
      <c r="C9" s="14">
        <f>0 + 0</f>
        <v>0</v>
      </c>
      <c r="D9" s="3"/>
    </row>
    <row r="10" spans="1:4" x14ac:dyDescent="0.25">
      <c r="A10" s="7" t="s">
        <v>402</v>
      </c>
      <c r="B10" s="14"/>
      <c r="C10" s="14">
        <f>0 + 0</f>
        <v>0</v>
      </c>
      <c r="D10" s="3"/>
    </row>
    <row r="11" spans="1:4" x14ac:dyDescent="0.25">
      <c r="A11" s="7" t="s">
        <v>403</v>
      </c>
      <c r="B11" s="14"/>
      <c r="C11" s="14">
        <f>(C9 + C10) * Parametry!B19 / 100</f>
        <v>0</v>
      </c>
      <c r="D11" s="3"/>
    </row>
    <row r="12" spans="1:4" x14ac:dyDescent="0.25">
      <c r="A12" s="8" t="s">
        <v>404</v>
      </c>
      <c r="B12" s="21">
        <f>B7</f>
        <v>0</v>
      </c>
      <c r="C12" s="21">
        <f>C7 + C8 + C9 + C10 + C11</f>
        <v>0</v>
      </c>
      <c r="D12" s="3"/>
    </row>
    <row r="13" spans="1:4" x14ac:dyDescent="0.25">
      <c r="A13" s="7" t="s">
        <v>405</v>
      </c>
      <c r="B13" s="14"/>
      <c r="C13" s="14">
        <f>(B12 + C12) * Parametry!B20 / 100</f>
        <v>0</v>
      </c>
      <c r="D13" s="3"/>
    </row>
    <row r="14" spans="1:4" x14ac:dyDescent="0.25">
      <c r="A14" s="7" t="s">
        <v>406</v>
      </c>
      <c r="B14" s="14"/>
      <c r="C14" s="14">
        <f>(B12 + C12) * Parametry!B21 / 100</f>
        <v>0</v>
      </c>
      <c r="D14" s="3"/>
    </row>
    <row r="15" spans="1:4" x14ac:dyDescent="0.25">
      <c r="A15" s="7" t="s">
        <v>407</v>
      </c>
      <c r="B15" s="14"/>
      <c r="C15" s="14">
        <f>(B7 + C7) * Parametry!B22 / 100</f>
        <v>0</v>
      </c>
      <c r="D15" s="3"/>
    </row>
    <row r="16" spans="1:4" x14ac:dyDescent="0.25">
      <c r="A16" s="6" t="s">
        <v>408</v>
      </c>
      <c r="B16" s="18"/>
      <c r="C16" s="18">
        <f>B12 + C12 + C13 + C14 + C15</f>
        <v>0</v>
      </c>
      <c r="D16" s="3"/>
    </row>
    <row r="17" spans="1:4" x14ac:dyDescent="0.25">
      <c r="A17" s="7" t="s">
        <v>9</v>
      </c>
      <c r="B17" s="14"/>
      <c r="C17" s="14"/>
      <c r="D17" s="3"/>
    </row>
    <row r="18" spans="1:4" x14ac:dyDescent="0.25">
      <c r="A18" s="6" t="s">
        <v>409</v>
      </c>
      <c r="B18" s="18"/>
      <c r="C18" s="18"/>
      <c r="D18" s="3"/>
    </row>
    <row r="19" spans="1:4" x14ac:dyDescent="0.25">
      <c r="A19" s="7" t="s">
        <v>410</v>
      </c>
      <c r="B19" s="14"/>
      <c r="C19" s="14">
        <f>C12 * Parametry!B23 / 100</f>
        <v>0</v>
      </c>
      <c r="D19" s="3"/>
    </row>
    <row r="20" spans="1:4" x14ac:dyDescent="0.25">
      <c r="A20" s="7" t="s">
        <v>411</v>
      </c>
      <c r="B20" s="14"/>
      <c r="C20" s="14">
        <f>C12 * Parametry!B24 / 100</f>
        <v>0</v>
      </c>
      <c r="D20" s="3"/>
    </row>
    <row r="21" spans="1:4" x14ac:dyDescent="0.25">
      <c r="A21" s="6" t="s">
        <v>412</v>
      </c>
      <c r="B21" s="18"/>
      <c r="C21" s="18">
        <f>C19 + C20</f>
        <v>0</v>
      </c>
      <c r="D21" s="3"/>
    </row>
    <row r="22" spans="1:4" x14ac:dyDescent="0.25">
      <c r="A22" s="7" t="s">
        <v>413</v>
      </c>
      <c r="B22" s="14"/>
      <c r="C22" s="14">
        <f>Parametry!B25 * Parametry!B28 * (C16 * Parametry!B27)^Parametry!B26</f>
        <v>0</v>
      </c>
      <c r="D22" s="3"/>
    </row>
    <row r="23" spans="1:4" x14ac:dyDescent="0.25">
      <c r="A23" s="7" t="s">
        <v>9</v>
      </c>
      <c r="B23" s="14"/>
      <c r="C23" s="14"/>
      <c r="D23" s="3"/>
    </row>
    <row r="24" spans="1:4" x14ac:dyDescent="0.25">
      <c r="A24" s="4" t="s">
        <v>414</v>
      </c>
      <c r="B24" s="17"/>
      <c r="C24" s="17">
        <f>C16 + C21 + C22</f>
        <v>0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workbookViewId="0"/>
  </sheetViews>
  <sheetFormatPr defaultRowHeight="15" x14ac:dyDescent="0.25"/>
  <cols>
    <col min="1" max="1" width="7" style="1" bestFit="1" customWidth="1"/>
    <col min="2" max="2" width="35.7109375" style="28" customWidth="1"/>
    <col min="3" max="3" width="6.5703125" style="1" bestFit="1" customWidth="1"/>
    <col min="4" max="4" width="6.42578125" style="10" bestFit="1" customWidth="1"/>
    <col min="5" max="5" width="9.85546875" style="10" bestFit="1" customWidth="1"/>
    <col min="6" max="6" width="13.42578125" style="10" bestFit="1" customWidth="1"/>
    <col min="7" max="7" width="3.5703125" style="1" bestFit="1" customWidth="1"/>
    <col min="8" max="8" width="8.85546875" style="10" bestFit="1" customWidth="1"/>
    <col min="9" max="9" width="12.5703125" style="10" bestFit="1" customWidth="1"/>
    <col min="10" max="10" width="9.85546875" style="10" bestFit="1" customWidth="1"/>
    <col min="11" max="11" width="13.140625" style="10" bestFit="1" customWidth="1"/>
  </cols>
  <sheetData>
    <row r="1" spans="1:11" x14ac:dyDescent="0.25">
      <c r="A1" s="2" t="s">
        <v>43</v>
      </c>
      <c r="B1" s="22" t="s">
        <v>0</v>
      </c>
      <c r="C1" s="2" t="s">
        <v>44</v>
      </c>
      <c r="D1" s="11" t="s">
        <v>45</v>
      </c>
      <c r="E1" s="11" t="s">
        <v>46</v>
      </c>
      <c r="F1" s="11" t="s">
        <v>47</v>
      </c>
      <c r="G1" s="2" t="s">
        <v>48</v>
      </c>
      <c r="H1" s="11" t="s">
        <v>49</v>
      </c>
      <c r="I1" s="11" t="s">
        <v>50</v>
      </c>
      <c r="J1" s="11" t="s">
        <v>51</v>
      </c>
      <c r="K1" s="11" t="s">
        <v>52</v>
      </c>
    </row>
    <row r="2" spans="1:11" ht="24.75" x14ac:dyDescent="0.25">
      <c r="A2" s="12" t="s">
        <v>53</v>
      </c>
      <c r="B2" s="23" t="s">
        <v>54</v>
      </c>
      <c r="C2" s="12" t="s">
        <v>9</v>
      </c>
      <c r="D2" s="13"/>
      <c r="E2" s="13"/>
      <c r="F2" s="13"/>
      <c r="G2" s="12" t="s">
        <v>9</v>
      </c>
      <c r="H2" s="13"/>
      <c r="I2" s="13"/>
      <c r="J2" s="13"/>
      <c r="K2" s="13"/>
    </row>
    <row r="3" spans="1:11" ht="36.75" x14ac:dyDescent="0.25">
      <c r="A3" s="7" t="s">
        <v>9</v>
      </c>
      <c r="B3" s="24" t="s">
        <v>55</v>
      </c>
      <c r="C3" s="7" t="s">
        <v>9</v>
      </c>
      <c r="D3" s="14"/>
      <c r="E3" s="14"/>
      <c r="F3" s="14"/>
      <c r="G3" s="7" t="s">
        <v>9</v>
      </c>
      <c r="H3" s="14"/>
      <c r="I3" s="14"/>
      <c r="J3" s="14"/>
      <c r="K3" s="14"/>
    </row>
    <row r="4" spans="1:11" x14ac:dyDescent="0.25">
      <c r="A4" s="7" t="s">
        <v>9</v>
      </c>
      <c r="B4" s="24" t="s">
        <v>56</v>
      </c>
      <c r="C4" s="7" t="s">
        <v>9</v>
      </c>
      <c r="D4" s="14"/>
      <c r="E4" s="14"/>
      <c r="F4" s="14"/>
      <c r="G4" s="7" t="s">
        <v>9</v>
      </c>
      <c r="H4" s="14"/>
      <c r="I4" s="14"/>
      <c r="J4" s="14"/>
      <c r="K4" s="14"/>
    </row>
    <row r="5" spans="1:11" ht="48.75" x14ac:dyDescent="0.25">
      <c r="A5" s="7" t="s">
        <v>9</v>
      </c>
      <c r="B5" s="24" t="s">
        <v>57</v>
      </c>
      <c r="C5" s="7" t="s">
        <v>9</v>
      </c>
      <c r="D5" s="14"/>
      <c r="E5" s="14"/>
      <c r="F5" s="14"/>
      <c r="G5" s="7" t="s">
        <v>9</v>
      </c>
      <c r="H5" s="14"/>
      <c r="I5" s="14"/>
      <c r="J5" s="14"/>
      <c r="K5" s="14"/>
    </row>
    <row r="6" spans="1:11" ht="96.75" x14ac:dyDescent="0.25">
      <c r="A6" s="7" t="s">
        <v>9</v>
      </c>
      <c r="B6" s="24" t="s">
        <v>58</v>
      </c>
      <c r="C6" s="7" t="s">
        <v>9</v>
      </c>
      <c r="D6" s="14"/>
      <c r="E6" s="14"/>
      <c r="F6" s="14"/>
      <c r="G6" s="7" t="s">
        <v>9</v>
      </c>
      <c r="H6" s="14"/>
      <c r="I6" s="14"/>
      <c r="J6" s="14"/>
      <c r="K6" s="14"/>
    </row>
    <row r="7" spans="1:11" ht="60.75" x14ac:dyDescent="0.25">
      <c r="A7" s="7" t="s">
        <v>9</v>
      </c>
      <c r="B7" s="24" t="s">
        <v>59</v>
      </c>
      <c r="C7" s="7" t="s">
        <v>9</v>
      </c>
      <c r="D7" s="14"/>
      <c r="E7" s="14"/>
      <c r="F7" s="14"/>
      <c r="G7" s="7" t="s">
        <v>9</v>
      </c>
      <c r="H7" s="14"/>
      <c r="I7" s="14"/>
      <c r="J7" s="14"/>
      <c r="K7" s="14"/>
    </row>
    <row r="8" spans="1:11" ht="36.75" x14ac:dyDescent="0.25">
      <c r="A8" s="7" t="s">
        <v>9</v>
      </c>
      <c r="B8" s="24" t="s">
        <v>60</v>
      </c>
      <c r="C8" s="7" t="s">
        <v>9</v>
      </c>
      <c r="D8" s="14"/>
      <c r="E8" s="14"/>
      <c r="F8" s="14"/>
      <c r="G8" s="7" t="s">
        <v>9</v>
      </c>
      <c r="H8" s="14"/>
      <c r="I8" s="14"/>
      <c r="J8" s="14"/>
      <c r="K8" s="14"/>
    </row>
    <row r="9" spans="1:11" ht="84.75" x14ac:dyDescent="0.25">
      <c r="A9" s="7" t="s">
        <v>9</v>
      </c>
      <c r="B9" s="24" t="s">
        <v>61</v>
      </c>
      <c r="C9" s="7" t="s">
        <v>9</v>
      </c>
      <c r="D9" s="14"/>
      <c r="E9" s="14"/>
      <c r="F9" s="14"/>
      <c r="G9" s="7" t="s">
        <v>9</v>
      </c>
      <c r="H9" s="14"/>
      <c r="I9" s="14"/>
      <c r="J9" s="14"/>
      <c r="K9" s="14"/>
    </row>
    <row r="10" spans="1:11" ht="36.75" x14ac:dyDescent="0.25">
      <c r="A10" s="7" t="s">
        <v>9</v>
      </c>
      <c r="B10" s="24" t="s">
        <v>62</v>
      </c>
      <c r="C10" s="7" t="s">
        <v>9</v>
      </c>
      <c r="D10" s="14"/>
      <c r="E10" s="14"/>
      <c r="F10" s="14"/>
      <c r="G10" s="7" t="s">
        <v>9</v>
      </c>
      <c r="H10" s="14"/>
      <c r="I10" s="14"/>
      <c r="J10" s="14"/>
      <c r="K10" s="14"/>
    </row>
    <row r="11" spans="1:11" x14ac:dyDescent="0.25">
      <c r="A11" s="7" t="s">
        <v>9</v>
      </c>
      <c r="B11" s="24" t="s">
        <v>63</v>
      </c>
      <c r="C11" s="7" t="s">
        <v>9</v>
      </c>
      <c r="D11" s="14"/>
      <c r="E11" s="14"/>
      <c r="F11" s="14"/>
      <c r="G11" s="7" t="s">
        <v>9</v>
      </c>
      <c r="H11" s="14"/>
      <c r="I11" s="14"/>
      <c r="J11" s="14"/>
      <c r="K11" s="14"/>
    </row>
    <row r="12" spans="1:11" ht="24.75" x14ac:dyDescent="0.25">
      <c r="A12" s="12" t="s">
        <v>64</v>
      </c>
      <c r="B12" s="23" t="s">
        <v>65</v>
      </c>
      <c r="C12" s="12" t="s">
        <v>9</v>
      </c>
      <c r="D12" s="13"/>
      <c r="E12" s="13"/>
      <c r="F12" s="13"/>
      <c r="G12" s="12" t="s">
        <v>9</v>
      </c>
      <c r="H12" s="13"/>
      <c r="I12" s="13"/>
      <c r="J12" s="13"/>
      <c r="K12" s="13"/>
    </row>
    <row r="13" spans="1:11" ht="60.75" x14ac:dyDescent="0.25">
      <c r="A13" s="7" t="s">
        <v>9</v>
      </c>
      <c r="B13" s="24" t="s">
        <v>66</v>
      </c>
      <c r="C13" s="7" t="s">
        <v>9</v>
      </c>
      <c r="D13" s="14"/>
      <c r="E13" s="14"/>
      <c r="F13" s="14"/>
      <c r="G13" s="7" t="s">
        <v>9</v>
      </c>
      <c r="H13" s="14"/>
      <c r="I13" s="14"/>
      <c r="J13" s="14"/>
      <c r="K13" s="14"/>
    </row>
    <row r="14" spans="1:11" ht="60.75" x14ac:dyDescent="0.25">
      <c r="A14" s="7" t="s">
        <v>9</v>
      </c>
      <c r="B14" s="24" t="s">
        <v>67</v>
      </c>
      <c r="C14" s="7" t="s">
        <v>9</v>
      </c>
      <c r="D14" s="14"/>
      <c r="E14" s="14"/>
      <c r="F14" s="14"/>
      <c r="G14" s="7" t="s">
        <v>9</v>
      </c>
      <c r="H14" s="14"/>
      <c r="I14" s="14"/>
      <c r="J14" s="14"/>
      <c r="K14" s="14"/>
    </row>
    <row r="15" spans="1:11" ht="72.75" x14ac:dyDescent="0.25">
      <c r="A15" s="7" t="s">
        <v>9</v>
      </c>
      <c r="B15" s="24" t="s">
        <v>68</v>
      </c>
      <c r="C15" s="7" t="s">
        <v>9</v>
      </c>
      <c r="D15" s="14"/>
      <c r="E15" s="14"/>
      <c r="F15" s="14"/>
      <c r="G15" s="7" t="s">
        <v>9</v>
      </c>
      <c r="H15" s="14"/>
      <c r="I15" s="14"/>
      <c r="J15" s="14"/>
      <c r="K15" s="14"/>
    </row>
    <row r="16" spans="1:11" ht="36.75" x14ac:dyDescent="0.25">
      <c r="A16" s="7" t="s">
        <v>9</v>
      </c>
      <c r="B16" s="24" t="s">
        <v>69</v>
      </c>
      <c r="C16" s="7" t="s">
        <v>9</v>
      </c>
      <c r="D16" s="14"/>
      <c r="E16" s="14"/>
      <c r="F16" s="14"/>
      <c r="G16" s="7" t="s">
        <v>9</v>
      </c>
      <c r="H16" s="14"/>
      <c r="I16" s="14"/>
      <c r="J16" s="14"/>
      <c r="K16" s="14"/>
    </row>
    <row r="17" spans="1:11" ht="36.75" x14ac:dyDescent="0.25">
      <c r="A17" s="7" t="s">
        <v>9</v>
      </c>
      <c r="B17" s="24" t="s">
        <v>70</v>
      </c>
      <c r="C17" s="7" t="s">
        <v>9</v>
      </c>
      <c r="D17" s="14"/>
      <c r="E17" s="14"/>
      <c r="F17" s="14"/>
      <c r="G17" s="7" t="s">
        <v>9</v>
      </c>
      <c r="H17" s="14"/>
      <c r="I17" s="14"/>
      <c r="J17" s="14"/>
      <c r="K17" s="14"/>
    </row>
    <row r="18" spans="1:11" x14ac:dyDescent="0.25">
      <c r="A18" s="7" t="s">
        <v>9</v>
      </c>
      <c r="B18" s="24" t="s">
        <v>71</v>
      </c>
      <c r="C18" s="7" t="s">
        <v>9</v>
      </c>
      <c r="D18" s="14"/>
      <c r="E18" s="14"/>
      <c r="F18" s="14"/>
      <c r="G18" s="7" t="s">
        <v>9</v>
      </c>
      <c r="H18" s="14"/>
      <c r="I18" s="14"/>
      <c r="J18" s="14"/>
      <c r="K18" s="14"/>
    </row>
    <row r="19" spans="1:11" ht="24.75" x14ac:dyDescent="0.25">
      <c r="A19" s="7" t="s">
        <v>9</v>
      </c>
      <c r="B19" s="24" t="s">
        <v>72</v>
      </c>
      <c r="C19" s="7" t="s">
        <v>9</v>
      </c>
      <c r="D19" s="14"/>
      <c r="E19" s="14"/>
      <c r="F19" s="14"/>
      <c r="G19" s="7" t="s">
        <v>9</v>
      </c>
      <c r="H19" s="14"/>
      <c r="I19" s="14"/>
      <c r="J19" s="14"/>
      <c r="K19" s="14"/>
    </row>
    <row r="20" spans="1:11" ht="84.75" x14ac:dyDescent="0.25">
      <c r="A20" s="7" t="s">
        <v>9</v>
      </c>
      <c r="B20" s="24" t="s">
        <v>73</v>
      </c>
      <c r="C20" s="7" t="s">
        <v>9</v>
      </c>
      <c r="D20" s="14"/>
      <c r="E20" s="14"/>
      <c r="F20" s="14"/>
      <c r="G20" s="7" t="s">
        <v>9</v>
      </c>
      <c r="H20" s="14"/>
      <c r="I20" s="14"/>
      <c r="J20" s="14"/>
      <c r="K20" s="14"/>
    </row>
    <row r="21" spans="1:11" ht="48.75" x14ac:dyDescent="0.25">
      <c r="A21" s="7" t="s">
        <v>9</v>
      </c>
      <c r="B21" s="24" t="s">
        <v>74</v>
      </c>
      <c r="C21" s="7" t="s">
        <v>9</v>
      </c>
      <c r="D21" s="14"/>
      <c r="E21" s="14"/>
      <c r="F21" s="14"/>
      <c r="G21" s="7" t="s">
        <v>9</v>
      </c>
      <c r="H21" s="14"/>
      <c r="I21" s="14"/>
      <c r="J21" s="14"/>
      <c r="K21" s="14"/>
    </row>
    <row r="22" spans="1:11" ht="96.75" x14ac:dyDescent="0.25">
      <c r="A22" s="7" t="s">
        <v>75</v>
      </c>
      <c r="B22" s="24" t="s">
        <v>76</v>
      </c>
      <c r="C22" s="7" t="s">
        <v>9</v>
      </c>
      <c r="D22" s="14"/>
      <c r="E22" s="14"/>
      <c r="F22" s="14"/>
      <c r="G22" s="7" t="s">
        <v>9</v>
      </c>
      <c r="H22" s="14"/>
      <c r="I22" s="14"/>
      <c r="J22" s="14"/>
      <c r="K22" s="14"/>
    </row>
    <row r="23" spans="1:11" x14ac:dyDescent="0.25">
      <c r="A23" s="7" t="s">
        <v>77</v>
      </c>
      <c r="B23" s="24" t="s">
        <v>78</v>
      </c>
      <c r="C23" s="7" t="s">
        <v>9</v>
      </c>
      <c r="D23" s="14"/>
      <c r="E23" s="14"/>
      <c r="F23" s="14"/>
      <c r="G23" s="7" t="s">
        <v>9</v>
      </c>
      <c r="H23" s="14"/>
      <c r="I23" s="14"/>
      <c r="J23" s="14"/>
      <c r="K23" s="14"/>
    </row>
    <row r="24" spans="1:11" x14ac:dyDescent="0.25">
      <c r="A24" s="15" t="s">
        <v>79</v>
      </c>
      <c r="B24" s="25" t="s">
        <v>78</v>
      </c>
      <c r="C24" s="15" t="s">
        <v>9</v>
      </c>
      <c r="D24" s="16"/>
      <c r="E24" s="16"/>
      <c r="F24" s="16"/>
      <c r="G24" s="15" t="s">
        <v>9</v>
      </c>
      <c r="H24" s="16"/>
      <c r="I24" s="16"/>
      <c r="J24" s="16"/>
      <c r="K24" s="16"/>
    </row>
    <row r="25" spans="1:11" ht="26.25" x14ac:dyDescent="0.25">
      <c r="A25" s="15" t="s">
        <v>9</v>
      </c>
      <c r="B25" s="25" t="s">
        <v>80</v>
      </c>
      <c r="C25" s="15" t="s">
        <v>9</v>
      </c>
      <c r="D25" s="16"/>
      <c r="E25" s="16"/>
      <c r="F25" s="16"/>
      <c r="G25" s="15" t="s">
        <v>9</v>
      </c>
      <c r="H25" s="16"/>
      <c r="I25" s="16"/>
      <c r="J25" s="16"/>
      <c r="K25" s="16"/>
    </row>
    <row r="26" spans="1:11" ht="77.25" x14ac:dyDescent="0.25">
      <c r="A26" s="15" t="s">
        <v>81</v>
      </c>
      <c r="B26" s="25" t="s">
        <v>82</v>
      </c>
      <c r="C26" s="15" t="s">
        <v>9</v>
      </c>
      <c r="D26" s="16"/>
      <c r="E26" s="16"/>
      <c r="F26" s="16"/>
      <c r="G26" s="15" t="s">
        <v>9</v>
      </c>
      <c r="H26" s="16"/>
      <c r="I26" s="16"/>
      <c r="J26" s="16"/>
      <c r="K26" s="16"/>
    </row>
    <row r="27" spans="1:11" ht="115.5" x14ac:dyDescent="0.25">
      <c r="A27" s="15" t="s">
        <v>9</v>
      </c>
      <c r="B27" s="25" t="s">
        <v>76</v>
      </c>
      <c r="C27" s="15" t="s">
        <v>9</v>
      </c>
      <c r="D27" s="16"/>
      <c r="E27" s="16"/>
      <c r="F27" s="16"/>
      <c r="G27" s="15" t="s">
        <v>9</v>
      </c>
      <c r="H27" s="16"/>
      <c r="I27" s="16"/>
      <c r="J27" s="16"/>
      <c r="K27" s="16"/>
    </row>
    <row r="28" spans="1:11" x14ac:dyDescent="0.25">
      <c r="A28" s="7" t="s">
        <v>9</v>
      </c>
      <c r="B28" s="24" t="s">
        <v>9</v>
      </c>
      <c r="C28" s="7" t="s">
        <v>9</v>
      </c>
      <c r="D28" s="14"/>
      <c r="E28" s="14"/>
      <c r="F28" s="14"/>
      <c r="G28" s="7" t="s">
        <v>9</v>
      </c>
      <c r="H28" s="14"/>
      <c r="I28" s="14"/>
      <c r="J28" s="14"/>
      <c r="K28" s="14"/>
    </row>
    <row r="29" spans="1:11" x14ac:dyDescent="0.25">
      <c r="A29" s="4" t="s">
        <v>9</v>
      </c>
      <c r="B29" s="26" t="s">
        <v>83</v>
      </c>
      <c r="C29" s="4" t="s">
        <v>9</v>
      </c>
      <c r="D29" s="17"/>
      <c r="E29" s="17"/>
      <c r="F29" s="17"/>
      <c r="G29" s="4" t="s">
        <v>9</v>
      </c>
      <c r="H29" s="17"/>
      <c r="I29" s="17"/>
      <c r="J29" s="17"/>
      <c r="K29" s="17"/>
    </row>
    <row r="30" spans="1:11" x14ac:dyDescent="0.25">
      <c r="A30" s="7" t="s">
        <v>9</v>
      </c>
      <c r="B30" s="24" t="s">
        <v>9</v>
      </c>
      <c r="C30" s="7" t="s">
        <v>9</v>
      </c>
      <c r="D30" s="14"/>
      <c r="E30" s="14"/>
      <c r="F30" s="14"/>
      <c r="G30" s="7" t="s">
        <v>9</v>
      </c>
      <c r="H30" s="14"/>
      <c r="I30" s="14"/>
      <c r="J30" s="14"/>
      <c r="K30" s="14"/>
    </row>
    <row r="31" spans="1:11" ht="26.25" x14ac:dyDescent="0.25">
      <c r="A31" s="6" t="s">
        <v>9</v>
      </c>
      <c r="B31" s="27" t="s">
        <v>84</v>
      </c>
      <c r="C31" s="6" t="s">
        <v>9</v>
      </c>
      <c r="D31" s="18"/>
      <c r="E31" s="18"/>
      <c r="F31" s="18"/>
      <c r="G31" s="6" t="s">
        <v>9</v>
      </c>
      <c r="H31" s="18"/>
      <c r="I31" s="18"/>
      <c r="J31" s="18"/>
      <c r="K31" s="18"/>
    </row>
    <row r="32" spans="1:11" x14ac:dyDescent="0.25">
      <c r="A32" s="7" t="s">
        <v>9</v>
      </c>
      <c r="B32" s="24" t="s">
        <v>85</v>
      </c>
      <c r="C32" s="7" t="s">
        <v>9</v>
      </c>
      <c r="D32" s="14"/>
      <c r="E32" s="14"/>
      <c r="F32" s="14"/>
      <c r="G32" s="7" t="s">
        <v>9</v>
      </c>
      <c r="H32" s="14"/>
      <c r="I32" s="14"/>
      <c r="J32" s="14"/>
      <c r="K32" s="14"/>
    </row>
    <row r="33" spans="1:11" ht="26.25" x14ac:dyDescent="0.25">
      <c r="A33" s="15" t="s">
        <v>9</v>
      </c>
      <c r="B33" s="25" t="s">
        <v>86</v>
      </c>
      <c r="C33" s="15" t="s">
        <v>9</v>
      </c>
      <c r="D33" s="16"/>
      <c r="E33" s="16"/>
      <c r="F33" s="16"/>
      <c r="G33" s="15" t="s">
        <v>9</v>
      </c>
      <c r="H33" s="16"/>
      <c r="I33" s="16"/>
      <c r="J33" s="16"/>
      <c r="K33" s="16"/>
    </row>
    <row r="34" spans="1:11" ht="156.75" x14ac:dyDescent="0.25">
      <c r="A34" s="7" t="s">
        <v>87</v>
      </c>
      <c r="B34" s="24" t="s">
        <v>88</v>
      </c>
      <c r="C34" s="7" t="s">
        <v>89</v>
      </c>
      <c r="D34" s="14">
        <v>2</v>
      </c>
      <c r="E34" s="14"/>
      <c r="F34" s="14">
        <f t="shared" ref="F34:F39" si="0">D34*E34</f>
        <v>0</v>
      </c>
      <c r="G34" s="7" t="s">
        <v>9</v>
      </c>
      <c r="H34" s="14"/>
      <c r="I34" s="14">
        <f t="shared" ref="I34:I39" si="1">D34*H34</f>
        <v>0</v>
      </c>
      <c r="J34" s="14">
        <f t="shared" ref="J34:J63" si="2">E34+H34</f>
        <v>0</v>
      </c>
      <c r="K34" s="14">
        <f t="shared" ref="K34:K63" si="3">F34+I34</f>
        <v>0</v>
      </c>
    </row>
    <row r="35" spans="1:11" ht="144.75" x14ac:dyDescent="0.25">
      <c r="A35" s="7" t="s">
        <v>90</v>
      </c>
      <c r="B35" s="24" t="s">
        <v>91</v>
      </c>
      <c r="C35" s="7" t="s">
        <v>89</v>
      </c>
      <c r="D35" s="14">
        <v>2</v>
      </c>
      <c r="E35" s="14"/>
      <c r="F35" s="14">
        <f t="shared" si="0"/>
        <v>0</v>
      </c>
      <c r="G35" s="7" t="s">
        <v>9</v>
      </c>
      <c r="H35" s="14"/>
      <c r="I35" s="14">
        <f t="shared" si="1"/>
        <v>0</v>
      </c>
      <c r="J35" s="14">
        <f t="shared" si="2"/>
        <v>0</v>
      </c>
      <c r="K35" s="14">
        <f t="shared" si="3"/>
        <v>0</v>
      </c>
    </row>
    <row r="36" spans="1:11" ht="120.75" x14ac:dyDescent="0.25">
      <c r="A36" s="7" t="s">
        <v>92</v>
      </c>
      <c r="B36" s="24" t="s">
        <v>93</v>
      </c>
      <c r="C36" s="7" t="s">
        <v>89</v>
      </c>
      <c r="D36" s="14">
        <v>2</v>
      </c>
      <c r="E36" s="14"/>
      <c r="F36" s="14">
        <f t="shared" si="0"/>
        <v>0</v>
      </c>
      <c r="G36" s="7" t="s">
        <v>9</v>
      </c>
      <c r="H36" s="14"/>
      <c r="I36" s="14">
        <f t="shared" si="1"/>
        <v>0</v>
      </c>
      <c r="J36" s="14">
        <f t="shared" si="2"/>
        <v>0</v>
      </c>
      <c r="K36" s="14">
        <f t="shared" si="3"/>
        <v>0</v>
      </c>
    </row>
    <row r="37" spans="1:11" ht="24.75" x14ac:dyDescent="0.25">
      <c r="A37" s="7" t="s">
        <v>94</v>
      </c>
      <c r="B37" s="24" t="s">
        <v>95</v>
      </c>
      <c r="C37" s="7" t="s">
        <v>89</v>
      </c>
      <c r="D37" s="14">
        <v>2</v>
      </c>
      <c r="E37" s="14"/>
      <c r="F37" s="14">
        <f t="shared" si="0"/>
        <v>0</v>
      </c>
      <c r="G37" s="7" t="s">
        <v>9</v>
      </c>
      <c r="H37" s="14"/>
      <c r="I37" s="14">
        <f t="shared" si="1"/>
        <v>0</v>
      </c>
      <c r="J37" s="14">
        <f t="shared" si="2"/>
        <v>0</v>
      </c>
      <c r="K37" s="14">
        <f t="shared" si="3"/>
        <v>0</v>
      </c>
    </row>
    <row r="38" spans="1:11" ht="48.75" x14ac:dyDescent="0.25">
      <c r="A38" s="7" t="s">
        <v>96</v>
      </c>
      <c r="B38" s="24" t="s">
        <v>97</v>
      </c>
      <c r="C38" s="7" t="s">
        <v>89</v>
      </c>
      <c r="D38" s="14">
        <v>1</v>
      </c>
      <c r="E38" s="14"/>
      <c r="F38" s="14">
        <f t="shared" si="0"/>
        <v>0</v>
      </c>
      <c r="G38" s="7" t="s">
        <v>9</v>
      </c>
      <c r="H38" s="14"/>
      <c r="I38" s="14">
        <f t="shared" si="1"/>
        <v>0</v>
      </c>
      <c r="J38" s="14">
        <f t="shared" si="2"/>
        <v>0</v>
      </c>
      <c r="K38" s="14">
        <f t="shared" si="3"/>
        <v>0</v>
      </c>
    </row>
    <row r="39" spans="1:11" x14ac:dyDescent="0.25">
      <c r="A39" s="7" t="s">
        <v>98</v>
      </c>
      <c r="B39" s="24" t="s">
        <v>99</v>
      </c>
      <c r="C39" s="7" t="s">
        <v>89</v>
      </c>
      <c r="D39" s="14">
        <v>2</v>
      </c>
      <c r="E39" s="14"/>
      <c r="F39" s="14">
        <f t="shared" si="0"/>
        <v>0</v>
      </c>
      <c r="G39" s="7" t="s">
        <v>9</v>
      </c>
      <c r="H39" s="14"/>
      <c r="I39" s="14">
        <f t="shared" si="1"/>
        <v>0</v>
      </c>
      <c r="J39" s="14">
        <f t="shared" si="2"/>
        <v>0</v>
      </c>
      <c r="K39" s="14">
        <f t="shared" si="3"/>
        <v>0</v>
      </c>
    </row>
    <row r="40" spans="1:11" x14ac:dyDescent="0.25">
      <c r="A40" s="15" t="s">
        <v>9</v>
      </c>
      <c r="B40" s="25" t="s">
        <v>100</v>
      </c>
      <c r="C40" s="15" t="s">
        <v>9</v>
      </c>
      <c r="D40" s="16"/>
      <c r="E40" s="16"/>
      <c r="F40" s="16"/>
      <c r="G40" s="15" t="s">
        <v>9</v>
      </c>
      <c r="H40" s="16"/>
      <c r="I40" s="16"/>
      <c r="J40" s="16"/>
      <c r="K40" s="16"/>
    </row>
    <row r="41" spans="1:11" ht="108.75" x14ac:dyDescent="0.25">
      <c r="A41" s="7" t="s">
        <v>101</v>
      </c>
      <c r="B41" s="24" t="s">
        <v>102</v>
      </c>
      <c r="C41" s="7" t="s">
        <v>89</v>
      </c>
      <c r="D41" s="14">
        <v>1</v>
      </c>
      <c r="E41" s="14"/>
      <c r="F41" s="14">
        <f>D41*E41</f>
        <v>0</v>
      </c>
      <c r="G41" s="7" t="s">
        <v>9</v>
      </c>
      <c r="H41" s="14"/>
      <c r="I41" s="14">
        <f>D41*H41</f>
        <v>0</v>
      </c>
      <c r="J41" s="14">
        <f t="shared" si="2"/>
        <v>0</v>
      </c>
      <c r="K41" s="14">
        <f t="shared" si="3"/>
        <v>0</v>
      </c>
    </row>
    <row r="42" spans="1:11" ht="120.75" x14ac:dyDescent="0.25">
      <c r="A42" s="7" t="s">
        <v>103</v>
      </c>
      <c r="B42" s="24" t="s">
        <v>104</v>
      </c>
      <c r="C42" s="7" t="s">
        <v>89</v>
      </c>
      <c r="D42" s="14">
        <v>1</v>
      </c>
      <c r="E42" s="14"/>
      <c r="F42" s="14">
        <f>D42*E42</f>
        <v>0</v>
      </c>
      <c r="G42" s="7" t="s">
        <v>9</v>
      </c>
      <c r="H42" s="14"/>
      <c r="I42" s="14">
        <f>D42*H42</f>
        <v>0</v>
      </c>
      <c r="J42" s="14">
        <f t="shared" si="2"/>
        <v>0</v>
      </c>
      <c r="K42" s="14">
        <f t="shared" si="3"/>
        <v>0</v>
      </c>
    </row>
    <row r="43" spans="1:11" ht="24.75" x14ac:dyDescent="0.25">
      <c r="A43" s="7" t="s">
        <v>105</v>
      </c>
      <c r="B43" s="24" t="s">
        <v>95</v>
      </c>
      <c r="C43" s="7" t="s">
        <v>89</v>
      </c>
      <c r="D43" s="14">
        <v>1</v>
      </c>
      <c r="E43" s="14"/>
      <c r="F43" s="14">
        <f>D43*E43</f>
        <v>0</v>
      </c>
      <c r="G43" s="7" t="s">
        <v>9</v>
      </c>
      <c r="H43" s="14"/>
      <c r="I43" s="14">
        <f>D43*H43</f>
        <v>0</v>
      </c>
      <c r="J43" s="14">
        <f t="shared" si="2"/>
        <v>0</v>
      </c>
      <c r="K43" s="14">
        <f t="shared" si="3"/>
        <v>0</v>
      </c>
    </row>
    <row r="44" spans="1:11" x14ac:dyDescent="0.25">
      <c r="A44" s="7" t="s">
        <v>106</v>
      </c>
      <c r="B44" s="24" t="s">
        <v>99</v>
      </c>
      <c r="C44" s="7" t="s">
        <v>89</v>
      </c>
      <c r="D44" s="14">
        <v>1</v>
      </c>
      <c r="E44" s="14"/>
      <c r="F44" s="14">
        <f>D44*E44</f>
        <v>0</v>
      </c>
      <c r="G44" s="7" t="s">
        <v>9</v>
      </c>
      <c r="H44" s="14"/>
      <c r="I44" s="14">
        <f>D44*H44</f>
        <v>0</v>
      </c>
      <c r="J44" s="14">
        <f t="shared" si="2"/>
        <v>0</v>
      </c>
      <c r="K44" s="14">
        <f t="shared" si="3"/>
        <v>0</v>
      </c>
    </row>
    <row r="45" spans="1:11" ht="26.25" x14ac:dyDescent="0.25">
      <c r="A45" s="15" t="s">
        <v>9</v>
      </c>
      <c r="B45" s="25" t="s">
        <v>107</v>
      </c>
      <c r="C45" s="15" t="s">
        <v>9</v>
      </c>
      <c r="D45" s="16"/>
      <c r="E45" s="16"/>
      <c r="F45" s="16"/>
      <c r="G45" s="15" t="s">
        <v>9</v>
      </c>
      <c r="H45" s="16"/>
      <c r="I45" s="16"/>
      <c r="J45" s="16"/>
      <c r="K45" s="16"/>
    </row>
    <row r="46" spans="1:11" ht="144.75" x14ac:dyDescent="0.25">
      <c r="A46" s="7" t="s">
        <v>108</v>
      </c>
      <c r="B46" s="24" t="s">
        <v>109</v>
      </c>
      <c r="C46" s="7" t="s">
        <v>89</v>
      </c>
      <c r="D46" s="14">
        <v>1</v>
      </c>
      <c r="E46" s="14"/>
      <c r="F46" s="14">
        <f>D46*E46</f>
        <v>0</v>
      </c>
      <c r="G46" s="7" t="s">
        <v>9</v>
      </c>
      <c r="H46" s="14"/>
      <c r="I46" s="14">
        <f>D46*H46</f>
        <v>0</v>
      </c>
      <c r="J46" s="14">
        <f t="shared" si="2"/>
        <v>0</v>
      </c>
      <c r="K46" s="14">
        <f t="shared" si="3"/>
        <v>0</v>
      </c>
    </row>
    <row r="47" spans="1:11" ht="120.75" x14ac:dyDescent="0.25">
      <c r="A47" s="7" t="s">
        <v>110</v>
      </c>
      <c r="B47" s="24" t="s">
        <v>104</v>
      </c>
      <c r="C47" s="7" t="s">
        <v>89</v>
      </c>
      <c r="D47" s="14">
        <v>1</v>
      </c>
      <c r="E47" s="14"/>
      <c r="F47" s="14">
        <f>D47*E47</f>
        <v>0</v>
      </c>
      <c r="G47" s="7" t="s">
        <v>9</v>
      </c>
      <c r="H47" s="14"/>
      <c r="I47" s="14">
        <f>D47*H47</f>
        <v>0</v>
      </c>
      <c r="J47" s="14">
        <f t="shared" si="2"/>
        <v>0</v>
      </c>
      <c r="K47" s="14">
        <f t="shared" si="3"/>
        <v>0</v>
      </c>
    </row>
    <row r="48" spans="1:11" ht="24.75" x14ac:dyDescent="0.25">
      <c r="A48" s="7" t="s">
        <v>111</v>
      </c>
      <c r="B48" s="24" t="s">
        <v>95</v>
      </c>
      <c r="C48" s="7" t="s">
        <v>89</v>
      </c>
      <c r="D48" s="14">
        <v>1</v>
      </c>
      <c r="E48" s="14"/>
      <c r="F48" s="14">
        <f>D48*E48</f>
        <v>0</v>
      </c>
      <c r="G48" s="7" t="s">
        <v>9</v>
      </c>
      <c r="H48" s="14"/>
      <c r="I48" s="14">
        <f>D48*H48</f>
        <v>0</v>
      </c>
      <c r="J48" s="14">
        <f t="shared" si="2"/>
        <v>0</v>
      </c>
      <c r="K48" s="14">
        <f t="shared" si="3"/>
        <v>0</v>
      </c>
    </row>
    <row r="49" spans="1:11" x14ac:dyDescent="0.25">
      <c r="A49" s="7" t="s">
        <v>112</v>
      </c>
      <c r="B49" s="24" t="s">
        <v>99</v>
      </c>
      <c r="C49" s="7" t="s">
        <v>89</v>
      </c>
      <c r="D49" s="14">
        <v>1</v>
      </c>
      <c r="E49" s="14"/>
      <c r="F49" s="14">
        <f>D49*E49</f>
        <v>0</v>
      </c>
      <c r="G49" s="7" t="s">
        <v>9</v>
      </c>
      <c r="H49" s="14"/>
      <c r="I49" s="14">
        <f>D49*H49</f>
        <v>0</v>
      </c>
      <c r="J49" s="14">
        <f t="shared" si="2"/>
        <v>0</v>
      </c>
      <c r="K49" s="14">
        <f t="shared" si="3"/>
        <v>0</v>
      </c>
    </row>
    <row r="50" spans="1:11" x14ac:dyDescent="0.25">
      <c r="A50" s="15" t="s">
        <v>9</v>
      </c>
      <c r="B50" s="25" t="s">
        <v>113</v>
      </c>
      <c r="C50" s="15" t="s">
        <v>9</v>
      </c>
      <c r="D50" s="16"/>
      <c r="E50" s="16"/>
      <c r="F50" s="16"/>
      <c r="G50" s="15" t="s">
        <v>9</v>
      </c>
      <c r="H50" s="16"/>
      <c r="I50" s="16"/>
      <c r="J50" s="16"/>
      <c r="K50" s="16"/>
    </row>
    <row r="51" spans="1:11" ht="240.75" x14ac:dyDescent="0.25">
      <c r="A51" s="7" t="s">
        <v>114</v>
      </c>
      <c r="B51" s="24" t="s">
        <v>115</v>
      </c>
      <c r="C51" s="7" t="s">
        <v>89</v>
      </c>
      <c r="D51" s="14">
        <v>0</v>
      </c>
      <c r="E51" s="14"/>
      <c r="F51" s="14">
        <v>0</v>
      </c>
      <c r="G51" s="7" t="s">
        <v>9</v>
      </c>
      <c r="H51" s="14"/>
      <c r="I51" s="14">
        <v>0</v>
      </c>
      <c r="J51" s="14">
        <f t="shared" si="2"/>
        <v>0</v>
      </c>
      <c r="K51" s="14">
        <f t="shared" si="3"/>
        <v>0</v>
      </c>
    </row>
    <row r="52" spans="1:11" x14ac:dyDescent="0.25">
      <c r="A52" s="15" t="s">
        <v>9</v>
      </c>
      <c r="B52" s="25" t="s">
        <v>116</v>
      </c>
      <c r="C52" s="15" t="s">
        <v>9</v>
      </c>
      <c r="D52" s="16"/>
      <c r="E52" s="16"/>
      <c r="F52" s="16"/>
      <c r="G52" s="15" t="s">
        <v>9</v>
      </c>
      <c r="H52" s="16"/>
      <c r="I52" s="16"/>
      <c r="J52" s="16"/>
      <c r="K52" s="16"/>
    </row>
    <row r="53" spans="1:11" ht="48.75" x14ac:dyDescent="0.25">
      <c r="A53" s="7" t="s">
        <v>114</v>
      </c>
      <c r="B53" s="24" t="s">
        <v>117</v>
      </c>
      <c r="C53" s="7" t="s">
        <v>89</v>
      </c>
      <c r="D53" s="14">
        <v>1</v>
      </c>
      <c r="E53" s="14"/>
      <c r="F53" s="14">
        <f>D53*E53</f>
        <v>0</v>
      </c>
      <c r="G53" s="7" t="s">
        <v>9</v>
      </c>
      <c r="H53" s="14"/>
      <c r="I53" s="14">
        <f>D53*H53</f>
        <v>0</v>
      </c>
      <c r="J53" s="14">
        <f t="shared" si="2"/>
        <v>0</v>
      </c>
      <c r="K53" s="14">
        <f t="shared" si="3"/>
        <v>0</v>
      </c>
    </row>
    <row r="54" spans="1:11" x14ac:dyDescent="0.25">
      <c r="A54" s="15" t="s">
        <v>9</v>
      </c>
      <c r="B54" s="25" t="s">
        <v>118</v>
      </c>
      <c r="C54" s="15" t="s">
        <v>9</v>
      </c>
      <c r="D54" s="16"/>
      <c r="E54" s="16"/>
      <c r="F54" s="16"/>
      <c r="G54" s="15" t="s">
        <v>9</v>
      </c>
      <c r="H54" s="16"/>
      <c r="I54" s="16"/>
      <c r="J54" s="16"/>
      <c r="K54" s="16"/>
    </row>
    <row r="55" spans="1:11" ht="48.75" x14ac:dyDescent="0.25">
      <c r="A55" s="7" t="s">
        <v>119</v>
      </c>
      <c r="B55" s="24" t="s">
        <v>120</v>
      </c>
      <c r="C55" s="7" t="s">
        <v>89</v>
      </c>
      <c r="D55" s="14">
        <v>1</v>
      </c>
      <c r="E55" s="14"/>
      <c r="F55" s="14">
        <f>D55*E55</f>
        <v>0</v>
      </c>
      <c r="G55" s="7" t="s">
        <v>9</v>
      </c>
      <c r="H55" s="14"/>
      <c r="I55" s="14">
        <f>D55*H55</f>
        <v>0</v>
      </c>
      <c r="J55" s="14">
        <f t="shared" si="2"/>
        <v>0</v>
      </c>
      <c r="K55" s="14">
        <f t="shared" si="3"/>
        <v>0</v>
      </c>
    </row>
    <row r="56" spans="1:11" x14ac:dyDescent="0.25">
      <c r="A56" s="15" t="s">
        <v>9</v>
      </c>
      <c r="B56" s="25" t="s">
        <v>121</v>
      </c>
      <c r="C56" s="15" t="s">
        <v>9</v>
      </c>
      <c r="D56" s="16"/>
      <c r="E56" s="16"/>
      <c r="F56" s="16"/>
      <c r="G56" s="15" t="s">
        <v>9</v>
      </c>
      <c r="H56" s="16"/>
      <c r="I56" s="16"/>
      <c r="J56" s="16"/>
      <c r="K56" s="16"/>
    </row>
    <row r="57" spans="1:11" ht="36.75" x14ac:dyDescent="0.25">
      <c r="A57" s="7" t="s">
        <v>122</v>
      </c>
      <c r="B57" s="24" t="s">
        <v>123</v>
      </c>
      <c r="C57" s="7" t="s">
        <v>89</v>
      </c>
      <c r="D57" s="14">
        <v>1</v>
      </c>
      <c r="E57" s="14"/>
      <c r="F57" s="14">
        <f>D57*E57</f>
        <v>0</v>
      </c>
      <c r="G57" s="7" t="s">
        <v>9</v>
      </c>
      <c r="H57" s="14"/>
      <c r="I57" s="14">
        <f>D57*H57</f>
        <v>0</v>
      </c>
      <c r="J57" s="14">
        <f t="shared" si="2"/>
        <v>0</v>
      </c>
      <c r="K57" s="14">
        <f t="shared" si="3"/>
        <v>0</v>
      </c>
    </row>
    <row r="58" spans="1:11" x14ac:dyDescent="0.25">
      <c r="A58" s="7" t="s">
        <v>124</v>
      </c>
      <c r="B58" s="24" t="s">
        <v>125</v>
      </c>
      <c r="C58" s="7" t="s">
        <v>89</v>
      </c>
      <c r="D58" s="14">
        <v>1</v>
      </c>
      <c r="E58" s="14"/>
      <c r="F58" s="14">
        <f>D58*E58</f>
        <v>0</v>
      </c>
      <c r="G58" s="7" t="s">
        <v>9</v>
      </c>
      <c r="H58" s="14"/>
      <c r="I58" s="14">
        <f>D58*H58</f>
        <v>0</v>
      </c>
      <c r="J58" s="14">
        <f t="shared" si="2"/>
        <v>0</v>
      </c>
      <c r="K58" s="14">
        <f t="shared" si="3"/>
        <v>0</v>
      </c>
    </row>
    <row r="59" spans="1:11" x14ac:dyDescent="0.25">
      <c r="A59" s="15" t="s">
        <v>9</v>
      </c>
      <c r="B59" s="25" t="s">
        <v>126</v>
      </c>
      <c r="C59" s="15" t="s">
        <v>9</v>
      </c>
      <c r="D59" s="16"/>
      <c r="E59" s="16"/>
      <c r="F59" s="16"/>
      <c r="G59" s="15" t="s">
        <v>9</v>
      </c>
      <c r="H59" s="16"/>
      <c r="I59" s="16"/>
      <c r="J59" s="16"/>
      <c r="K59" s="16"/>
    </row>
    <row r="60" spans="1:11" ht="36.75" x14ac:dyDescent="0.25">
      <c r="A60" s="7" t="s">
        <v>9</v>
      </c>
      <c r="B60" s="24" t="s">
        <v>127</v>
      </c>
      <c r="C60" s="7" t="s">
        <v>9</v>
      </c>
      <c r="D60" s="14"/>
      <c r="E60" s="14"/>
      <c r="F60" s="14"/>
      <c r="G60" s="7" t="s">
        <v>9</v>
      </c>
      <c r="H60" s="14"/>
      <c r="I60" s="14"/>
      <c r="J60" s="14"/>
      <c r="K60" s="14"/>
    </row>
    <row r="61" spans="1:11" x14ac:dyDescent="0.25">
      <c r="A61" s="7" t="s">
        <v>9</v>
      </c>
      <c r="B61" s="24" t="s">
        <v>128</v>
      </c>
      <c r="C61" s="7" t="s">
        <v>9</v>
      </c>
      <c r="D61" s="14"/>
      <c r="E61" s="14"/>
      <c r="F61" s="14"/>
      <c r="G61" s="7" t="s">
        <v>9</v>
      </c>
      <c r="H61" s="14"/>
      <c r="I61" s="14"/>
      <c r="J61" s="14"/>
      <c r="K61" s="14"/>
    </row>
    <row r="62" spans="1:11" ht="24.75" x14ac:dyDescent="0.25">
      <c r="A62" s="7" t="s">
        <v>129</v>
      </c>
      <c r="B62" s="24" t="s">
        <v>130</v>
      </c>
      <c r="C62" s="7" t="s">
        <v>89</v>
      </c>
      <c r="D62" s="14">
        <v>1</v>
      </c>
      <c r="E62" s="14"/>
      <c r="F62" s="14">
        <f>D62*E62</f>
        <v>0</v>
      </c>
      <c r="G62" s="7" t="s">
        <v>9</v>
      </c>
      <c r="H62" s="14"/>
      <c r="I62" s="14">
        <f>D62*H62</f>
        <v>0</v>
      </c>
      <c r="J62" s="14">
        <f t="shared" si="2"/>
        <v>0</v>
      </c>
      <c r="K62" s="14">
        <f t="shared" si="3"/>
        <v>0</v>
      </c>
    </row>
    <row r="63" spans="1:11" ht="72.75" x14ac:dyDescent="0.25">
      <c r="A63" s="7" t="s">
        <v>131</v>
      </c>
      <c r="B63" s="24" t="s">
        <v>132</v>
      </c>
      <c r="C63" s="7" t="s">
        <v>89</v>
      </c>
      <c r="D63" s="14">
        <v>1</v>
      </c>
      <c r="E63" s="14"/>
      <c r="F63" s="14">
        <f>D63*E63</f>
        <v>0</v>
      </c>
      <c r="G63" s="7" t="s">
        <v>9</v>
      </c>
      <c r="H63" s="14"/>
      <c r="I63" s="14">
        <f>D63*H63</f>
        <v>0</v>
      </c>
      <c r="J63" s="14">
        <f t="shared" si="2"/>
        <v>0</v>
      </c>
      <c r="K63" s="14">
        <f t="shared" si="3"/>
        <v>0</v>
      </c>
    </row>
    <row r="64" spans="1:11" ht="39" x14ac:dyDescent="0.25">
      <c r="A64" s="15" t="s">
        <v>9</v>
      </c>
      <c r="B64" s="25" t="s">
        <v>133</v>
      </c>
      <c r="C64" s="15" t="s">
        <v>9</v>
      </c>
      <c r="D64" s="16"/>
      <c r="E64" s="16"/>
      <c r="F64" s="16"/>
      <c r="G64" s="15" t="s">
        <v>9</v>
      </c>
      <c r="H64" s="16"/>
      <c r="I64" s="16"/>
      <c r="J64" s="16"/>
      <c r="K64" s="16"/>
    </row>
    <row r="65" spans="1:11" ht="72.75" x14ac:dyDescent="0.25">
      <c r="A65" s="7" t="s">
        <v>134</v>
      </c>
      <c r="B65" s="24" t="s">
        <v>135</v>
      </c>
      <c r="C65" s="7" t="s">
        <v>89</v>
      </c>
      <c r="D65" s="14">
        <v>72</v>
      </c>
      <c r="E65" s="14"/>
      <c r="F65" s="14">
        <f>D65*E65</f>
        <v>0</v>
      </c>
      <c r="G65" s="7" t="s">
        <v>9</v>
      </c>
      <c r="H65" s="14"/>
      <c r="I65" s="14">
        <f>D65*H65</f>
        <v>0</v>
      </c>
      <c r="J65" s="14">
        <f t="shared" ref="J65:J85" si="4">E65+H65</f>
        <v>0</v>
      </c>
      <c r="K65" s="14">
        <f t="shared" ref="K65:K85" si="5">F65+I65</f>
        <v>0</v>
      </c>
    </row>
    <row r="66" spans="1:11" ht="26.25" x14ac:dyDescent="0.25">
      <c r="A66" s="15" t="s">
        <v>9</v>
      </c>
      <c r="B66" s="25" t="s">
        <v>136</v>
      </c>
      <c r="C66" s="15" t="s">
        <v>9</v>
      </c>
      <c r="D66" s="16"/>
      <c r="E66" s="16"/>
      <c r="F66" s="16"/>
      <c r="G66" s="15" t="s">
        <v>9</v>
      </c>
      <c r="H66" s="16"/>
      <c r="I66" s="16"/>
      <c r="J66" s="16"/>
      <c r="K66" s="16"/>
    </row>
    <row r="67" spans="1:11" ht="24.75" x14ac:dyDescent="0.25">
      <c r="A67" s="7" t="s">
        <v>137</v>
      </c>
      <c r="B67" s="24" t="s">
        <v>138</v>
      </c>
      <c r="C67" s="7" t="s">
        <v>89</v>
      </c>
      <c r="D67" s="14">
        <v>500</v>
      </c>
      <c r="E67" s="14"/>
      <c r="F67" s="14">
        <f>D67*E67</f>
        <v>0</v>
      </c>
      <c r="G67" s="7" t="s">
        <v>9</v>
      </c>
      <c r="H67" s="14"/>
      <c r="I67" s="14">
        <f>D67*H67</f>
        <v>0</v>
      </c>
      <c r="J67" s="14">
        <f t="shared" si="4"/>
        <v>0</v>
      </c>
      <c r="K67" s="14">
        <f t="shared" si="5"/>
        <v>0</v>
      </c>
    </row>
    <row r="68" spans="1:11" ht="26.25" x14ac:dyDescent="0.25">
      <c r="A68" s="15" t="s">
        <v>9</v>
      </c>
      <c r="B68" s="25" t="s">
        <v>139</v>
      </c>
      <c r="C68" s="15" t="s">
        <v>9</v>
      </c>
      <c r="D68" s="16"/>
      <c r="E68" s="16"/>
      <c r="F68" s="16"/>
      <c r="G68" s="15" t="s">
        <v>9</v>
      </c>
      <c r="H68" s="16"/>
      <c r="I68" s="16"/>
      <c r="J68" s="16"/>
      <c r="K68" s="16"/>
    </row>
    <row r="69" spans="1:11" x14ac:dyDescent="0.25">
      <c r="A69" s="7" t="s">
        <v>140</v>
      </c>
      <c r="B69" s="24" t="s">
        <v>141</v>
      </c>
      <c r="C69" s="7" t="s">
        <v>89</v>
      </c>
      <c r="D69" s="14">
        <v>1</v>
      </c>
      <c r="E69" s="14"/>
      <c r="F69" s="14">
        <f>D69*E69</f>
        <v>0</v>
      </c>
      <c r="G69" s="7" t="s">
        <v>9</v>
      </c>
      <c r="H69" s="14"/>
      <c r="I69" s="14">
        <f>D69*H69</f>
        <v>0</v>
      </c>
      <c r="J69" s="14">
        <f t="shared" si="4"/>
        <v>0</v>
      </c>
      <c r="K69" s="14">
        <f t="shared" si="5"/>
        <v>0</v>
      </c>
    </row>
    <row r="70" spans="1:11" x14ac:dyDescent="0.25">
      <c r="A70" s="7" t="s">
        <v>142</v>
      </c>
      <c r="B70" s="24" t="s">
        <v>143</v>
      </c>
      <c r="C70" s="7" t="s">
        <v>89</v>
      </c>
      <c r="D70" s="14">
        <v>2</v>
      </c>
      <c r="E70" s="14"/>
      <c r="F70" s="14">
        <f>D70*E70</f>
        <v>0</v>
      </c>
      <c r="G70" s="7" t="s">
        <v>9</v>
      </c>
      <c r="H70" s="14"/>
      <c r="I70" s="14">
        <f>D70*H70</f>
        <v>0</v>
      </c>
      <c r="J70" s="14">
        <f t="shared" si="4"/>
        <v>0</v>
      </c>
      <c r="K70" s="14">
        <f t="shared" si="5"/>
        <v>0</v>
      </c>
    </row>
    <row r="71" spans="1:11" x14ac:dyDescent="0.25">
      <c r="A71" s="15" t="s">
        <v>9</v>
      </c>
      <c r="B71" s="25" t="s">
        <v>144</v>
      </c>
      <c r="C71" s="15" t="s">
        <v>9</v>
      </c>
      <c r="D71" s="16"/>
      <c r="E71" s="16"/>
      <c r="F71" s="16"/>
      <c r="G71" s="15" t="s">
        <v>9</v>
      </c>
      <c r="H71" s="16"/>
      <c r="I71" s="16"/>
      <c r="J71" s="16"/>
      <c r="K71" s="16"/>
    </row>
    <row r="72" spans="1:11" ht="24.75" x14ac:dyDescent="0.25">
      <c r="A72" s="7" t="s">
        <v>145</v>
      </c>
      <c r="B72" s="24" t="s">
        <v>146</v>
      </c>
      <c r="C72" s="7" t="s">
        <v>89</v>
      </c>
      <c r="D72" s="14">
        <v>3</v>
      </c>
      <c r="E72" s="14"/>
      <c r="F72" s="14">
        <f t="shared" ref="F72:F79" si="6">D72*E72</f>
        <v>0</v>
      </c>
      <c r="G72" s="7" t="s">
        <v>9</v>
      </c>
      <c r="H72" s="14"/>
      <c r="I72" s="14">
        <f t="shared" ref="I72:I79" si="7">D72*H72</f>
        <v>0</v>
      </c>
      <c r="J72" s="14">
        <f t="shared" si="4"/>
        <v>0</v>
      </c>
      <c r="K72" s="14">
        <f t="shared" si="5"/>
        <v>0</v>
      </c>
    </row>
    <row r="73" spans="1:11" x14ac:dyDescent="0.25">
      <c r="A73" s="7" t="s">
        <v>147</v>
      </c>
      <c r="B73" s="24" t="s">
        <v>148</v>
      </c>
      <c r="C73" s="7" t="s">
        <v>89</v>
      </c>
      <c r="D73" s="14">
        <v>3</v>
      </c>
      <c r="E73" s="14"/>
      <c r="F73" s="14">
        <f t="shared" si="6"/>
        <v>0</v>
      </c>
      <c r="G73" s="7" t="s">
        <v>9</v>
      </c>
      <c r="H73" s="14"/>
      <c r="I73" s="14">
        <f t="shared" si="7"/>
        <v>0</v>
      </c>
      <c r="J73" s="14">
        <f t="shared" si="4"/>
        <v>0</v>
      </c>
      <c r="K73" s="14">
        <f t="shared" si="5"/>
        <v>0</v>
      </c>
    </row>
    <row r="74" spans="1:11" x14ac:dyDescent="0.25">
      <c r="A74" s="7" t="s">
        <v>149</v>
      </c>
      <c r="B74" s="24" t="s">
        <v>150</v>
      </c>
      <c r="C74" s="7" t="s">
        <v>89</v>
      </c>
      <c r="D74" s="14">
        <v>3</v>
      </c>
      <c r="E74" s="14"/>
      <c r="F74" s="14">
        <f t="shared" si="6"/>
        <v>0</v>
      </c>
      <c r="G74" s="7" t="s">
        <v>9</v>
      </c>
      <c r="H74" s="14"/>
      <c r="I74" s="14">
        <f t="shared" si="7"/>
        <v>0</v>
      </c>
      <c r="J74" s="14">
        <f t="shared" si="4"/>
        <v>0</v>
      </c>
      <c r="K74" s="14">
        <f t="shared" si="5"/>
        <v>0</v>
      </c>
    </row>
    <row r="75" spans="1:11" ht="48.75" x14ac:dyDescent="0.25">
      <c r="A75" s="7" t="s">
        <v>151</v>
      </c>
      <c r="B75" s="24" t="s">
        <v>152</v>
      </c>
      <c r="C75" s="7" t="s">
        <v>89</v>
      </c>
      <c r="D75" s="14">
        <v>3</v>
      </c>
      <c r="E75" s="14"/>
      <c r="F75" s="14">
        <f t="shared" si="6"/>
        <v>0</v>
      </c>
      <c r="G75" s="7" t="s">
        <v>9</v>
      </c>
      <c r="H75" s="14"/>
      <c r="I75" s="14">
        <f t="shared" si="7"/>
        <v>0</v>
      </c>
      <c r="J75" s="14">
        <f t="shared" si="4"/>
        <v>0</v>
      </c>
      <c r="K75" s="14">
        <f t="shared" si="5"/>
        <v>0</v>
      </c>
    </row>
    <row r="76" spans="1:11" ht="24.75" x14ac:dyDescent="0.25">
      <c r="A76" s="7" t="s">
        <v>153</v>
      </c>
      <c r="B76" s="24" t="s">
        <v>154</v>
      </c>
      <c r="C76" s="7" t="s">
        <v>89</v>
      </c>
      <c r="D76" s="14">
        <v>3</v>
      </c>
      <c r="E76" s="14"/>
      <c r="F76" s="14">
        <f t="shared" si="6"/>
        <v>0</v>
      </c>
      <c r="G76" s="7" t="s">
        <v>9</v>
      </c>
      <c r="H76" s="14"/>
      <c r="I76" s="14">
        <f t="shared" si="7"/>
        <v>0</v>
      </c>
      <c r="J76" s="14">
        <f t="shared" si="4"/>
        <v>0</v>
      </c>
      <c r="K76" s="14">
        <f t="shared" si="5"/>
        <v>0</v>
      </c>
    </row>
    <row r="77" spans="1:11" ht="36.75" x14ac:dyDescent="0.25">
      <c r="A77" s="7" t="s">
        <v>155</v>
      </c>
      <c r="B77" s="24" t="s">
        <v>156</v>
      </c>
      <c r="C77" s="7" t="s">
        <v>89</v>
      </c>
      <c r="D77" s="14">
        <v>3</v>
      </c>
      <c r="E77" s="14"/>
      <c r="F77" s="14">
        <f t="shared" si="6"/>
        <v>0</v>
      </c>
      <c r="G77" s="7" t="s">
        <v>9</v>
      </c>
      <c r="H77" s="14"/>
      <c r="I77" s="14">
        <f t="shared" si="7"/>
        <v>0</v>
      </c>
      <c r="J77" s="14">
        <f t="shared" si="4"/>
        <v>0</v>
      </c>
      <c r="K77" s="14">
        <f t="shared" si="5"/>
        <v>0</v>
      </c>
    </row>
    <row r="78" spans="1:11" ht="24.75" x14ac:dyDescent="0.25">
      <c r="A78" s="7" t="s">
        <v>157</v>
      </c>
      <c r="B78" s="24" t="s">
        <v>158</v>
      </c>
      <c r="C78" s="7" t="s">
        <v>89</v>
      </c>
      <c r="D78" s="14">
        <v>3</v>
      </c>
      <c r="E78" s="14"/>
      <c r="F78" s="14">
        <f t="shared" si="6"/>
        <v>0</v>
      </c>
      <c r="G78" s="7" t="s">
        <v>9</v>
      </c>
      <c r="H78" s="14"/>
      <c r="I78" s="14">
        <f t="shared" si="7"/>
        <v>0</v>
      </c>
      <c r="J78" s="14">
        <f t="shared" si="4"/>
        <v>0</v>
      </c>
      <c r="K78" s="14">
        <f t="shared" si="5"/>
        <v>0</v>
      </c>
    </row>
    <row r="79" spans="1:11" ht="24.75" x14ac:dyDescent="0.25">
      <c r="A79" s="7" t="s">
        <v>159</v>
      </c>
      <c r="B79" s="24" t="s">
        <v>160</v>
      </c>
      <c r="C79" s="7" t="s">
        <v>89</v>
      </c>
      <c r="D79" s="14">
        <v>3</v>
      </c>
      <c r="E79" s="14"/>
      <c r="F79" s="14">
        <f t="shared" si="6"/>
        <v>0</v>
      </c>
      <c r="G79" s="7" t="s">
        <v>9</v>
      </c>
      <c r="H79" s="14"/>
      <c r="I79" s="14">
        <f t="shared" si="7"/>
        <v>0</v>
      </c>
      <c r="J79" s="14">
        <f t="shared" si="4"/>
        <v>0</v>
      </c>
      <c r="K79" s="14">
        <f t="shared" si="5"/>
        <v>0</v>
      </c>
    </row>
    <row r="80" spans="1:11" x14ac:dyDescent="0.25">
      <c r="A80" s="15" t="s">
        <v>9</v>
      </c>
      <c r="B80" s="25" t="s">
        <v>161</v>
      </c>
      <c r="C80" s="15" t="s">
        <v>9</v>
      </c>
      <c r="D80" s="16"/>
      <c r="E80" s="16"/>
      <c r="F80" s="16"/>
      <c r="G80" s="15" t="s">
        <v>9</v>
      </c>
      <c r="H80" s="16"/>
      <c r="I80" s="16"/>
      <c r="J80" s="16"/>
      <c r="K80" s="16"/>
    </row>
    <row r="81" spans="1:11" ht="24.75" x14ac:dyDescent="0.25">
      <c r="A81" s="7" t="s">
        <v>162</v>
      </c>
      <c r="B81" s="24" t="s">
        <v>163</v>
      </c>
      <c r="C81" s="7" t="s">
        <v>89</v>
      </c>
      <c r="D81" s="14">
        <v>5</v>
      </c>
      <c r="E81" s="14"/>
      <c r="F81" s="14">
        <f>D81*E81</f>
        <v>0</v>
      </c>
      <c r="G81" s="7" t="s">
        <v>9</v>
      </c>
      <c r="H81" s="14"/>
      <c r="I81" s="14">
        <f>D81*H81</f>
        <v>0</v>
      </c>
      <c r="J81" s="14">
        <f t="shared" si="4"/>
        <v>0</v>
      </c>
      <c r="K81" s="14">
        <f t="shared" si="5"/>
        <v>0</v>
      </c>
    </row>
    <row r="82" spans="1:11" x14ac:dyDescent="0.25">
      <c r="A82" s="7" t="s">
        <v>164</v>
      </c>
      <c r="B82" s="24" t="s">
        <v>165</v>
      </c>
      <c r="C82" s="7" t="s">
        <v>166</v>
      </c>
      <c r="D82" s="14">
        <v>1</v>
      </c>
      <c r="E82" s="14"/>
      <c r="F82" s="14">
        <f>D82*E82</f>
        <v>0</v>
      </c>
      <c r="G82" s="7" t="s">
        <v>9</v>
      </c>
      <c r="H82" s="14"/>
      <c r="I82" s="14">
        <f>D82*H82</f>
        <v>0</v>
      </c>
      <c r="J82" s="14">
        <f t="shared" si="4"/>
        <v>0</v>
      </c>
      <c r="K82" s="14">
        <f t="shared" si="5"/>
        <v>0</v>
      </c>
    </row>
    <row r="83" spans="1:11" ht="24.75" x14ac:dyDescent="0.25">
      <c r="A83" s="7" t="s">
        <v>167</v>
      </c>
      <c r="B83" s="24" t="s">
        <v>168</v>
      </c>
      <c r="C83" s="7" t="s">
        <v>166</v>
      </c>
      <c r="D83" s="14">
        <v>1</v>
      </c>
      <c r="E83" s="14"/>
      <c r="F83" s="14">
        <f>D83*E83</f>
        <v>0</v>
      </c>
      <c r="G83" s="7" t="s">
        <v>9</v>
      </c>
      <c r="H83" s="14"/>
      <c r="I83" s="14">
        <f>D83*H83</f>
        <v>0</v>
      </c>
      <c r="J83" s="14">
        <f t="shared" si="4"/>
        <v>0</v>
      </c>
      <c r="K83" s="14">
        <f t="shared" si="5"/>
        <v>0</v>
      </c>
    </row>
    <row r="84" spans="1:11" x14ac:dyDescent="0.25">
      <c r="A84" s="7" t="s">
        <v>169</v>
      </c>
      <c r="B84" s="24" t="s">
        <v>170</v>
      </c>
      <c r="C84" s="7" t="s">
        <v>166</v>
      </c>
      <c r="D84" s="14">
        <v>1</v>
      </c>
      <c r="E84" s="14"/>
      <c r="F84" s="14">
        <f>D84*E84</f>
        <v>0</v>
      </c>
      <c r="G84" s="7" t="s">
        <v>9</v>
      </c>
      <c r="H84" s="14"/>
      <c r="I84" s="14">
        <f>D84*H84</f>
        <v>0</v>
      </c>
      <c r="J84" s="14">
        <f t="shared" si="4"/>
        <v>0</v>
      </c>
      <c r="K84" s="14">
        <f t="shared" si="5"/>
        <v>0</v>
      </c>
    </row>
    <row r="85" spans="1:11" x14ac:dyDescent="0.25">
      <c r="A85" s="7" t="s">
        <v>171</v>
      </c>
      <c r="B85" s="24" t="s">
        <v>172</v>
      </c>
      <c r="C85" s="7" t="s">
        <v>166</v>
      </c>
      <c r="D85" s="14">
        <v>1</v>
      </c>
      <c r="E85" s="14"/>
      <c r="F85" s="14">
        <f>D85*E85</f>
        <v>0</v>
      </c>
      <c r="G85" s="7" t="s">
        <v>9</v>
      </c>
      <c r="H85" s="14"/>
      <c r="I85" s="14">
        <f>D85*H85</f>
        <v>0</v>
      </c>
      <c r="J85" s="14">
        <f t="shared" si="4"/>
        <v>0</v>
      </c>
      <c r="K85" s="14">
        <f t="shared" si="5"/>
        <v>0</v>
      </c>
    </row>
    <row r="86" spans="1:11" ht="26.25" x14ac:dyDescent="0.25">
      <c r="A86" s="6" t="s">
        <v>9</v>
      </c>
      <c r="B86" s="27" t="s">
        <v>173</v>
      </c>
      <c r="C86" s="6" t="s">
        <v>9</v>
      </c>
      <c r="D86" s="18"/>
      <c r="E86" s="18"/>
      <c r="F86" s="18">
        <f>SUM(F32:F85)</f>
        <v>0</v>
      </c>
      <c r="G86" s="6" t="s">
        <v>9</v>
      </c>
      <c r="H86" s="18"/>
      <c r="I86" s="18">
        <f>SUM(I32:I85)</f>
        <v>0</v>
      </c>
      <c r="J86" s="18"/>
      <c r="K86" s="18">
        <f>SUM(K32:K85)</f>
        <v>0</v>
      </c>
    </row>
    <row r="87" spans="1:11" x14ac:dyDescent="0.25">
      <c r="A87" s="7" t="s">
        <v>9</v>
      </c>
      <c r="B87" s="24" t="s">
        <v>9</v>
      </c>
      <c r="C87" s="7" t="s">
        <v>9</v>
      </c>
      <c r="D87" s="14"/>
      <c r="E87" s="14"/>
      <c r="F87" s="14"/>
      <c r="G87" s="7" t="s">
        <v>9</v>
      </c>
      <c r="H87" s="14"/>
      <c r="I87" s="14"/>
      <c r="J87" s="14"/>
      <c r="K87" s="14"/>
    </row>
    <row r="88" spans="1:11" x14ac:dyDescent="0.25">
      <c r="A88" s="4" t="s">
        <v>9</v>
      </c>
      <c r="B88" s="26" t="s">
        <v>174</v>
      </c>
      <c r="C88" s="4" t="s">
        <v>9</v>
      </c>
      <c r="D88" s="17"/>
      <c r="E88" s="17"/>
      <c r="F88" s="17">
        <f>SUM(F30,F32:F85,F87:F87)</f>
        <v>0</v>
      </c>
      <c r="G88" s="4" t="s">
        <v>9</v>
      </c>
      <c r="H88" s="17"/>
      <c r="I88" s="17">
        <f>SUM(I30,I32:I85,I87:I87)</f>
        <v>0</v>
      </c>
      <c r="J88" s="17"/>
      <c r="K88" s="17">
        <f>SUM(K30,K32:K85,K87:K87)</f>
        <v>0</v>
      </c>
    </row>
    <row r="89" spans="1:11" x14ac:dyDescent="0.25">
      <c r="A89" s="7" t="s">
        <v>9</v>
      </c>
      <c r="B89" s="24" t="s">
        <v>9</v>
      </c>
      <c r="C89" s="7" t="s">
        <v>9</v>
      </c>
      <c r="D89" s="14"/>
      <c r="E89" s="14"/>
      <c r="F89" s="14"/>
      <c r="G89" s="7" t="s">
        <v>9</v>
      </c>
      <c r="H89" s="14"/>
      <c r="I89" s="14"/>
      <c r="J89" s="14"/>
      <c r="K89" s="14"/>
    </row>
    <row r="90" spans="1:11" x14ac:dyDescent="0.25">
      <c r="A90" s="4" t="s">
        <v>9</v>
      </c>
      <c r="B90" s="26" t="s">
        <v>175</v>
      </c>
      <c r="C90" s="4" t="s">
        <v>9</v>
      </c>
      <c r="D90" s="17"/>
      <c r="E90" s="17"/>
      <c r="F90" s="17"/>
      <c r="G90" s="4" t="s">
        <v>9</v>
      </c>
      <c r="H90" s="17"/>
      <c r="I90" s="17"/>
      <c r="J90" s="17"/>
      <c r="K90" s="17"/>
    </row>
    <row r="91" spans="1:11" x14ac:dyDescent="0.25">
      <c r="A91" s="7" t="s">
        <v>9</v>
      </c>
      <c r="B91" s="24" t="s">
        <v>9</v>
      </c>
      <c r="C91" s="7" t="s">
        <v>9</v>
      </c>
      <c r="D91" s="14"/>
      <c r="E91" s="14"/>
      <c r="F91" s="14"/>
      <c r="G91" s="7" t="s">
        <v>9</v>
      </c>
      <c r="H91" s="14"/>
      <c r="I91" s="14"/>
      <c r="J91" s="14"/>
      <c r="K91" s="14"/>
    </row>
    <row r="92" spans="1:11" x14ac:dyDescent="0.25">
      <c r="A92" s="6" t="s">
        <v>9</v>
      </c>
      <c r="B92" s="27" t="s">
        <v>176</v>
      </c>
      <c r="C92" s="6" t="s">
        <v>9</v>
      </c>
      <c r="D92" s="18"/>
      <c r="E92" s="18"/>
      <c r="F92" s="18"/>
      <c r="G92" s="6" t="s">
        <v>9</v>
      </c>
      <c r="H92" s="18"/>
      <c r="I92" s="18"/>
      <c r="J92" s="18"/>
      <c r="K92" s="18"/>
    </row>
    <row r="93" spans="1:11" ht="36.75" x14ac:dyDescent="0.25">
      <c r="A93" s="7" t="s">
        <v>177</v>
      </c>
      <c r="B93" s="24" t="s">
        <v>178</v>
      </c>
      <c r="C93" s="7" t="s">
        <v>89</v>
      </c>
      <c r="D93" s="14">
        <v>1</v>
      </c>
      <c r="E93" s="14"/>
      <c r="F93" s="14">
        <f>D93*E93</f>
        <v>0</v>
      </c>
      <c r="G93" s="7" t="s">
        <v>9</v>
      </c>
      <c r="H93" s="14"/>
      <c r="I93" s="14">
        <f>D93*H93</f>
        <v>0</v>
      </c>
      <c r="J93" s="14">
        <f t="shared" ref="J93:K99" si="8">E93+H93</f>
        <v>0</v>
      </c>
      <c r="K93" s="14">
        <f t="shared" si="8"/>
        <v>0</v>
      </c>
    </row>
    <row r="94" spans="1:11" ht="36.75" x14ac:dyDescent="0.25">
      <c r="A94" s="7" t="s">
        <v>179</v>
      </c>
      <c r="B94" s="24" t="s">
        <v>180</v>
      </c>
      <c r="C94" s="7" t="s">
        <v>89</v>
      </c>
      <c r="D94" s="14">
        <v>1</v>
      </c>
      <c r="E94" s="14"/>
      <c r="F94" s="14">
        <f>D94*E94</f>
        <v>0</v>
      </c>
      <c r="G94" s="7" t="s">
        <v>9</v>
      </c>
      <c r="H94" s="14"/>
      <c r="I94" s="14">
        <f>D94*H94</f>
        <v>0</v>
      </c>
      <c r="J94" s="14">
        <f t="shared" si="8"/>
        <v>0</v>
      </c>
      <c r="K94" s="14">
        <f t="shared" si="8"/>
        <v>0</v>
      </c>
    </row>
    <row r="95" spans="1:11" ht="48.75" x14ac:dyDescent="0.25">
      <c r="A95" s="7" t="s">
        <v>181</v>
      </c>
      <c r="B95" s="24" t="s">
        <v>182</v>
      </c>
      <c r="C95" s="7" t="s">
        <v>166</v>
      </c>
      <c r="D95" s="14">
        <v>1</v>
      </c>
      <c r="E95" s="14"/>
      <c r="F95" s="14">
        <f>D95*E95</f>
        <v>0</v>
      </c>
      <c r="G95" s="7" t="s">
        <v>9</v>
      </c>
      <c r="H95" s="14"/>
      <c r="I95" s="14">
        <f>D95*H95</f>
        <v>0</v>
      </c>
      <c r="J95" s="14">
        <f t="shared" si="8"/>
        <v>0</v>
      </c>
      <c r="K95" s="14">
        <f t="shared" si="8"/>
        <v>0</v>
      </c>
    </row>
    <row r="96" spans="1:11" ht="26.25" x14ac:dyDescent="0.25">
      <c r="A96" s="15" t="s">
        <v>9</v>
      </c>
      <c r="B96" s="25" t="s">
        <v>183</v>
      </c>
      <c r="C96" s="15" t="s">
        <v>9</v>
      </c>
      <c r="D96" s="16"/>
      <c r="E96" s="16"/>
      <c r="F96" s="16"/>
      <c r="G96" s="15" t="s">
        <v>9</v>
      </c>
      <c r="H96" s="16"/>
      <c r="I96" s="16"/>
      <c r="J96" s="16"/>
      <c r="K96" s="16"/>
    </row>
    <row r="97" spans="1:11" ht="24.75" x14ac:dyDescent="0.25">
      <c r="A97" s="7" t="s">
        <v>184</v>
      </c>
      <c r="B97" s="24" t="s">
        <v>185</v>
      </c>
      <c r="C97" s="7" t="s">
        <v>186</v>
      </c>
      <c r="D97" s="14">
        <v>850</v>
      </c>
      <c r="E97" s="14"/>
      <c r="F97" s="14">
        <f>D97*E97</f>
        <v>0</v>
      </c>
      <c r="G97" s="7" t="s">
        <v>9</v>
      </c>
      <c r="H97" s="14"/>
      <c r="I97" s="14">
        <f>D97*H97</f>
        <v>0</v>
      </c>
      <c r="J97" s="14">
        <f t="shared" si="8"/>
        <v>0</v>
      </c>
      <c r="K97" s="14">
        <f t="shared" si="8"/>
        <v>0</v>
      </c>
    </row>
    <row r="98" spans="1:11" ht="26.25" x14ac:dyDescent="0.25">
      <c r="A98" s="15" t="s">
        <v>9</v>
      </c>
      <c r="B98" s="25" t="s">
        <v>187</v>
      </c>
      <c r="C98" s="15" t="s">
        <v>9</v>
      </c>
      <c r="D98" s="16"/>
      <c r="E98" s="16"/>
      <c r="F98" s="16"/>
      <c r="G98" s="15" t="s">
        <v>9</v>
      </c>
      <c r="H98" s="16"/>
      <c r="I98" s="16"/>
      <c r="J98" s="16"/>
      <c r="K98" s="16"/>
    </row>
    <row r="99" spans="1:11" ht="36.75" x14ac:dyDescent="0.25">
      <c r="A99" s="7" t="s">
        <v>188</v>
      </c>
      <c r="B99" s="24" t="s">
        <v>189</v>
      </c>
      <c r="C99" s="7" t="s">
        <v>186</v>
      </c>
      <c r="D99" s="14">
        <v>560</v>
      </c>
      <c r="E99" s="14"/>
      <c r="F99" s="14">
        <f>D99*E99</f>
        <v>0</v>
      </c>
      <c r="G99" s="7" t="s">
        <v>9</v>
      </c>
      <c r="H99" s="14"/>
      <c r="I99" s="14">
        <f>D99*H99</f>
        <v>0</v>
      </c>
      <c r="J99" s="14">
        <f t="shared" si="8"/>
        <v>0</v>
      </c>
      <c r="K99" s="14">
        <f t="shared" si="8"/>
        <v>0</v>
      </c>
    </row>
    <row r="100" spans="1:11" ht="26.25" x14ac:dyDescent="0.25">
      <c r="A100" s="15" t="s">
        <v>9</v>
      </c>
      <c r="B100" s="25" t="s">
        <v>190</v>
      </c>
      <c r="C100" s="15" t="s">
        <v>9</v>
      </c>
      <c r="D100" s="16"/>
      <c r="E100" s="16"/>
      <c r="F100" s="16"/>
      <c r="G100" s="15" t="s">
        <v>9</v>
      </c>
      <c r="H100" s="16"/>
      <c r="I100" s="16"/>
      <c r="J100" s="16"/>
      <c r="K100" s="16"/>
    </row>
    <row r="101" spans="1:11" x14ac:dyDescent="0.25">
      <c r="A101" s="7" t="s">
        <v>191</v>
      </c>
      <c r="B101" s="24" t="s">
        <v>192</v>
      </c>
      <c r="C101" s="7" t="s">
        <v>186</v>
      </c>
      <c r="D101" s="14">
        <v>520</v>
      </c>
      <c r="E101" s="14"/>
      <c r="F101" s="14">
        <f>D101*E101</f>
        <v>0</v>
      </c>
      <c r="G101" s="7" t="s">
        <v>9</v>
      </c>
      <c r="H101" s="14"/>
      <c r="I101" s="14">
        <f>D101*H101</f>
        <v>0</v>
      </c>
      <c r="J101" s="14">
        <f>E101+H101</f>
        <v>0</v>
      </c>
      <c r="K101" s="14">
        <f>F101+I101</f>
        <v>0</v>
      </c>
    </row>
    <row r="102" spans="1:11" ht="24.75" x14ac:dyDescent="0.25">
      <c r="A102" s="7" t="s">
        <v>193</v>
      </c>
      <c r="B102" s="24" t="s">
        <v>194</v>
      </c>
      <c r="C102" s="7" t="s">
        <v>89</v>
      </c>
      <c r="D102" s="14">
        <v>2</v>
      </c>
      <c r="E102" s="14"/>
      <c r="F102" s="14">
        <f>D102*E102</f>
        <v>0</v>
      </c>
      <c r="G102" s="7" t="s">
        <v>9</v>
      </c>
      <c r="H102" s="14"/>
      <c r="I102" s="14">
        <f>D102*H102</f>
        <v>0</v>
      </c>
      <c r="J102" s="14">
        <f>E102+H102</f>
        <v>0</v>
      </c>
      <c r="K102" s="14">
        <f>F102+I102</f>
        <v>0</v>
      </c>
    </row>
    <row r="103" spans="1:11" ht="26.25" x14ac:dyDescent="0.25">
      <c r="A103" s="15" t="s">
        <v>9</v>
      </c>
      <c r="B103" s="25" t="s">
        <v>195</v>
      </c>
      <c r="C103" s="15" t="s">
        <v>9</v>
      </c>
      <c r="D103" s="16"/>
      <c r="E103" s="16"/>
      <c r="F103" s="16"/>
      <c r="G103" s="15" t="s">
        <v>9</v>
      </c>
      <c r="H103" s="16"/>
      <c r="I103" s="16"/>
      <c r="J103" s="16"/>
      <c r="K103" s="16"/>
    </row>
    <row r="104" spans="1:11" x14ac:dyDescent="0.25">
      <c r="A104" s="7" t="s">
        <v>196</v>
      </c>
      <c r="B104" s="24" t="s">
        <v>197</v>
      </c>
      <c r="C104" s="7" t="s">
        <v>186</v>
      </c>
      <c r="D104" s="14">
        <v>40</v>
      </c>
      <c r="E104" s="14"/>
      <c r="F104" s="14">
        <f>D104*E104</f>
        <v>0</v>
      </c>
      <c r="G104" s="7" t="s">
        <v>9</v>
      </c>
      <c r="H104" s="14"/>
      <c r="I104" s="14">
        <f>D104*H104</f>
        <v>0</v>
      </c>
      <c r="J104" s="14">
        <f>E104+H104</f>
        <v>0</v>
      </c>
      <c r="K104" s="14">
        <f>F104+I104</f>
        <v>0</v>
      </c>
    </row>
    <row r="105" spans="1:11" x14ac:dyDescent="0.25">
      <c r="A105" s="7" t="s">
        <v>198</v>
      </c>
      <c r="B105" s="24" t="s">
        <v>199</v>
      </c>
      <c r="C105" s="7" t="s">
        <v>89</v>
      </c>
      <c r="D105" s="14">
        <v>2</v>
      </c>
      <c r="E105" s="14"/>
      <c r="F105" s="14">
        <f>D105*E105</f>
        <v>0</v>
      </c>
      <c r="G105" s="7" t="s">
        <v>9</v>
      </c>
      <c r="H105" s="14"/>
      <c r="I105" s="14">
        <f>D105*H105</f>
        <v>0</v>
      </c>
      <c r="J105" s="14">
        <f>E105+H105</f>
        <v>0</v>
      </c>
      <c r="K105" s="14">
        <f>F105+I105</f>
        <v>0</v>
      </c>
    </row>
    <row r="106" spans="1:11" x14ac:dyDescent="0.25">
      <c r="A106" s="15" t="s">
        <v>9</v>
      </c>
      <c r="B106" s="25" t="s">
        <v>200</v>
      </c>
      <c r="C106" s="15" t="s">
        <v>9</v>
      </c>
      <c r="D106" s="16"/>
      <c r="E106" s="16"/>
      <c r="F106" s="16"/>
      <c r="G106" s="15" t="s">
        <v>9</v>
      </c>
      <c r="H106" s="16"/>
      <c r="I106" s="16"/>
      <c r="J106" s="16"/>
      <c r="K106" s="16"/>
    </row>
    <row r="107" spans="1:11" x14ac:dyDescent="0.25">
      <c r="A107" s="7" t="s">
        <v>201</v>
      </c>
      <c r="B107" s="24" t="s">
        <v>202</v>
      </c>
      <c r="C107" s="7" t="s">
        <v>186</v>
      </c>
      <c r="D107" s="14">
        <v>20</v>
      </c>
      <c r="E107" s="14"/>
      <c r="F107" s="14">
        <f>D107*E107</f>
        <v>0</v>
      </c>
      <c r="G107" s="7" t="s">
        <v>9</v>
      </c>
      <c r="H107" s="14"/>
      <c r="I107" s="14">
        <f>D107*H107</f>
        <v>0</v>
      </c>
      <c r="J107" s="14">
        <f>E107+H107</f>
        <v>0</v>
      </c>
      <c r="K107" s="14">
        <f>F107+I107</f>
        <v>0</v>
      </c>
    </row>
    <row r="108" spans="1:11" ht="36.75" x14ac:dyDescent="0.25">
      <c r="A108" s="7" t="s">
        <v>203</v>
      </c>
      <c r="B108" s="24" t="s">
        <v>204</v>
      </c>
      <c r="C108" s="7" t="s">
        <v>205</v>
      </c>
      <c r="D108" s="14">
        <v>5</v>
      </c>
      <c r="E108" s="14"/>
      <c r="F108" s="14">
        <f>D108*E108</f>
        <v>0</v>
      </c>
      <c r="G108" s="7" t="s">
        <v>9</v>
      </c>
      <c r="H108" s="14"/>
      <c r="I108" s="14">
        <f>D108*H108</f>
        <v>0</v>
      </c>
      <c r="J108" s="14">
        <f>E108+H108</f>
        <v>0</v>
      </c>
      <c r="K108" s="14">
        <f>F108+I108</f>
        <v>0</v>
      </c>
    </row>
    <row r="109" spans="1:11" x14ac:dyDescent="0.25">
      <c r="A109" s="15" t="s">
        <v>9</v>
      </c>
      <c r="B109" s="25" t="s">
        <v>206</v>
      </c>
      <c r="C109" s="15" t="s">
        <v>9</v>
      </c>
      <c r="D109" s="16"/>
      <c r="E109" s="16"/>
      <c r="F109" s="16"/>
      <c r="G109" s="15" t="s">
        <v>9</v>
      </c>
      <c r="H109" s="16"/>
      <c r="I109" s="16"/>
      <c r="J109" s="16"/>
      <c r="K109" s="16"/>
    </row>
    <row r="110" spans="1:11" x14ac:dyDescent="0.25">
      <c r="A110" s="7" t="s">
        <v>207</v>
      </c>
      <c r="B110" s="24" t="s">
        <v>208</v>
      </c>
      <c r="C110" s="7" t="s">
        <v>89</v>
      </c>
      <c r="D110" s="14">
        <v>120</v>
      </c>
      <c r="E110" s="14"/>
      <c r="F110" s="14">
        <f>D110*E110</f>
        <v>0</v>
      </c>
      <c r="G110" s="7" t="s">
        <v>9</v>
      </c>
      <c r="H110" s="14"/>
      <c r="I110" s="14">
        <f>D110*H110</f>
        <v>0</v>
      </c>
      <c r="J110" s="14">
        <f>E110+H110</f>
        <v>0</v>
      </c>
      <c r="K110" s="14">
        <f>F110+I110</f>
        <v>0</v>
      </c>
    </row>
    <row r="111" spans="1:11" ht="26.25" x14ac:dyDescent="0.25">
      <c r="A111" s="15" t="s">
        <v>9</v>
      </c>
      <c r="B111" s="25" t="s">
        <v>209</v>
      </c>
      <c r="C111" s="15" t="s">
        <v>9</v>
      </c>
      <c r="D111" s="16"/>
      <c r="E111" s="16"/>
      <c r="F111" s="16"/>
      <c r="G111" s="15" t="s">
        <v>9</v>
      </c>
      <c r="H111" s="16"/>
      <c r="I111" s="16"/>
      <c r="J111" s="16"/>
      <c r="K111" s="16"/>
    </row>
    <row r="112" spans="1:11" x14ac:dyDescent="0.25">
      <c r="A112" s="7" t="s">
        <v>210</v>
      </c>
      <c r="B112" s="24" t="s">
        <v>211</v>
      </c>
      <c r="C112" s="7" t="s">
        <v>186</v>
      </c>
      <c r="D112" s="14">
        <v>110</v>
      </c>
      <c r="E112" s="14"/>
      <c r="F112" s="14">
        <f>D112*E112</f>
        <v>0</v>
      </c>
      <c r="G112" s="7" t="s">
        <v>9</v>
      </c>
      <c r="H112" s="14"/>
      <c r="I112" s="14">
        <f>D112*H112</f>
        <v>0</v>
      </c>
      <c r="J112" s="14">
        <f>E112+H112</f>
        <v>0</v>
      </c>
      <c r="K112" s="14">
        <f>F112+I112</f>
        <v>0</v>
      </c>
    </row>
    <row r="113" spans="1:11" x14ac:dyDescent="0.25">
      <c r="A113" s="7" t="s">
        <v>212</v>
      </c>
      <c r="B113" s="24" t="s">
        <v>213</v>
      </c>
      <c r="C113" s="7" t="s">
        <v>186</v>
      </c>
      <c r="D113" s="14">
        <v>110</v>
      </c>
      <c r="E113" s="14"/>
      <c r="F113" s="14">
        <f>D113*E113</f>
        <v>0</v>
      </c>
      <c r="G113" s="7" t="s">
        <v>9</v>
      </c>
      <c r="H113" s="14"/>
      <c r="I113" s="14">
        <f>D113*H113</f>
        <v>0</v>
      </c>
      <c r="J113" s="14">
        <f>E113+H113</f>
        <v>0</v>
      </c>
      <c r="K113" s="14">
        <f>F113+I113</f>
        <v>0</v>
      </c>
    </row>
    <row r="114" spans="1:11" x14ac:dyDescent="0.25">
      <c r="A114" s="15" t="s">
        <v>9</v>
      </c>
      <c r="B114" s="25" t="s">
        <v>214</v>
      </c>
      <c r="C114" s="15" t="s">
        <v>9</v>
      </c>
      <c r="D114" s="16"/>
      <c r="E114" s="16"/>
      <c r="F114" s="16"/>
      <c r="G114" s="15" t="s">
        <v>9</v>
      </c>
      <c r="H114" s="16"/>
      <c r="I114" s="16"/>
      <c r="J114" s="16"/>
      <c r="K114" s="16"/>
    </row>
    <row r="115" spans="1:11" x14ac:dyDescent="0.25">
      <c r="A115" s="7" t="s">
        <v>215</v>
      </c>
      <c r="B115" s="24" t="s">
        <v>216</v>
      </c>
      <c r="C115" s="7" t="s">
        <v>186</v>
      </c>
      <c r="D115" s="14">
        <v>590</v>
      </c>
      <c r="E115" s="14"/>
      <c r="F115" s="14">
        <f>D115*E115</f>
        <v>0</v>
      </c>
      <c r="G115" s="7" t="s">
        <v>9</v>
      </c>
      <c r="H115" s="14"/>
      <c r="I115" s="14">
        <f>D115*H115</f>
        <v>0</v>
      </c>
      <c r="J115" s="14">
        <f>E115+H115</f>
        <v>0</v>
      </c>
      <c r="K115" s="14">
        <f>F115+I115</f>
        <v>0</v>
      </c>
    </row>
    <row r="116" spans="1:11" x14ac:dyDescent="0.25">
      <c r="A116" s="7" t="s">
        <v>217</v>
      </c>
      <c r="B116" s="24" t="s">
        <v>218</v>
      </c>
      <c r="C116" s="7" t="s">
        <v>186</v>
      </c>
      <c r="D116" s="14">
        <v>80</v>
      </c>
      <c r="E116" s="14"/>
      <c r="F116" s="14">
        <f>D116*E116</f>
        <v>0</v>
      </c>
      <c r="G116" s="7" t="s">
        <v>9</v>
      </c>
      <c r="H116" s="14"/>
      <c r="I116" s="14">
        <f>D116*H116</f>
        <v>0</v>
      </c>
      <c r="J116" s="14">
        <f>E116+H116</f>
        <v>0</v>
      </c>
      <c r="K116" s="14">
        <f>F116+I116</f>
        <v>0</v>
      </c>
    </row>
    <row r="117" spans="1:11" ht="26.25" x14ac:dyDescent="0.25">
      <c r="A117" s="15" t="s">
        <v>9</v>
      </c>
      <c r="B117" s="25" t="s">
        <v>219</v>
      </c>
      <c r="C117" s="15" t="s">
        <v>9</v>
      </c>
      <c r="D117" s="16"/>
      <c r="E117" s="16"/>
      <c r="F117" s="16"/>
      <c r="G117" s="15" t="s">
        <v>9</v>
      </c>
      <c r="H117" s="16"/>
      <c r="I117" s="16"/>
      <c r="J117" s="16"/>
      <c r="K117" s="16"/>
    </row>
    <row r="118" spans="1:11" x14ac:dyDescent="0.25">
      <c r="A118" s="7" t="s">
        <v>220</v>
      </c>
      <c r="B118" s="24" t="s">
        <v>221</v>
      </c>
      <c r="C118" s="7" t="s">
        <v>186</v>
      </c>
      <c r="D118" s="14">
        <v>20</v>
      </c>
      <c r="E118" s="14"/>
      <c r="F118" s="14">
        <f>D118*E118</f>
        <v>0</v>
      </c>
      <c r="G118" s="7" t="s">
        <v>9</v>
      </c>
      <c r="H118" s="14"/>
      <c r="I118" s="14">
        <f>D118*H118</f>
        <v>0</v>
      </c>
      <c r="J118" s="14">
        <f>E118+H118</f>
        <v>0</v>
      </c>
      <c r="K118" s="14">
        <f>F118+I118</f>
        <v>0</v>
      </c>
    </row>
    <row r="119" spans="1:11" x14ac:dyDescent="0.25">
      <c r="A119" s="15" t="s">
        <v>9</v>
      </c>
      <c r="B119" s="25" t="s">
        <v>200</v>
      </c>
      <c r="C119" s="15" t="s">
        <v>9</v>
      </c>
      <c r="D119" s="16"/>
      <c r="E119" s="16"/>
      <c r="F119" s="16"/>
      <c r="G119" s="15" t="s">
        <v>9</v>
      </c>
      <c r="H119" s="16"/>
      <c r="I119" s="16"/>
      <c r="J119" s="16"/>
      <c r="K119" s="16"/>
    </row>
    <row r="120" spans="1:11" x14ac:dyDescent="0.25">
      <c r="A120" s="7" t="s">
        <v>222</v>
      </c>
      <c r="B120" s="24" t="s">
        <v>223</v>
      </c>
      <c r="C120" s="7" t="s">
        <v>186</v>
      </c>
      <c r="D120" s="14">
        <v>50</v>
      </c>
      <c r="E120" s="14"/>
      <c r="F120" s="14">
        <f>D120*E120</f>
        <v>0</v>
      </c>
      <c r="G120" s="7" t="s">
        <v>9</v>
      </c>
      <c r="H120" s="14"/>
      <c r="I120" s="14">
        <f>D120*H120</f>
        <v>0</v>
      </c>
      <c r="J120" s="14">
        <f>E120+H120</f>
        <v>0</v>
      </c>
      <c r="K120" s="14">
        <f>F120+I120</f>
        <v>0</v>
      </c>
    </row>
    <row r="121" spans="1:11" x14ac:dyDescent="0.25">
      <c r="A121" s="7" t="s">
        <v>224</v>
      </c>
      <c r="B121" s="24" t="s">
        <v>225</v>
      </c>
      <c r="C121" s="7" t="s">
        <v>89</v>
      </c>
      <c r="D121" s="14">
        <v>10</v>
      </c>
      <c r="E121" s="14"/>
      <c r="F121" s="14">
        <f>D121*E121</f>
        <v>0</v>
      </c>
      <c r="G121" s="7" t="s">
        <v>9</v>
      </c>
      <c r="H121" s="14"/>
      <c r="I121" s="14">
        <f>D121*H121</f>
        <v>0</v>
      </c>
      <c r="J121" s="14">
        <f>E121+H121</f>
        <v>0</v>
      </c>
      <c r="K121" s="14">
        <f>F121+I121</f>
        <v>0</v>
      </c>
    </row>
    <row r="122" spans="1:11" x14ac:dyDescent="0.25">
      <c r="A122" s="15" t="s">
        <v>9</v>
      </c>
      <c r="B122" s="25" t="s">
        <v>226</v>
      </c>
      <c r="C122" s="15" t="s">
        <v>9</v>
      </c>
      <c r="D122" s="16"/>
      <c r="E122" s="16"/>
      <c r="F122" s="16"/>
      <c r="G122" s="15" t="s">
        <v>9</v>
      </c>
      <c r="H122" s="16"/>
      <c r="I122" s="16"/>
      <c r="J122" s="16"/>
      <c r="K122" s="16"/>
    </row>
    <row r="123" spans="1:11" x14ac:dyDescent="0.25">
      <c r="A123" s="7" t="s">
        <v>227</v>
      </c>
      <c r="B123" s="24" t="s">
        <v>228</v>
      </c>
      <c r="C123" s="7" t="s">
        <v>89</v>
      </c>
      <c r="D123" s="14">
        <v>10</v>
      </c>
      <c r="E123" s="14"/>
      <c r="F123" s="14">
        <f>D123*E123</f>
        <v>0</v>
      </c>
      <c r="G123" s="7" t="s">
        <v>9</v>
      </c>
      <c r="H123" s="14"/>
      <c r="I123" s="14">
        <f>D123*H123</f>
        <v>0</v>
      </c>
      <c r="J123" s="14">
        <f t="shared" ref="J123:K126" si="9">E123+H123</f>
        <v>0</v>
      </c>
      <c r="K123" s="14">
        <f t="shared" si="9"/>
        <v>0</v>
      </c>
    </row>
    <row r="124" spans="1:11" x14ac:dyDescent="0.25">
      <c r="A124" s="7" t="s">
        <v>229</v>
      </c>
      <c r="B124" s="24" t="s">
        <v>230</v>
      </c>
      <c r="C124" s="7" t="s">
        <v>166</v>
      </c>
      <c r="D124" s="14">
        <v>1</v>
      </c>
      <c r="E124" s="14"/>
      <c r="F124" s="14">
        <f>D124*E124</f>
        <v>0</v>
      </c>
      <c r="G124" s="7" t="s">
        <v>9</v>
      </c>
      <c r="H124" s="14"/>
      <c r="I124" s="14">
        <f>D124*H124</f>
        <v>0</v>
      </c>
      <c r="J124" s="14">
        <f t="shared" si="9"/>
        <v>0</v>
      </c>
      <c r="K124" s="14">
        <f t="shared" si="9"/>
        <v>0</v>
      </c>
    </row>
    <row r="125" spans="1:11" x14ac:dyDescent="0.25">
      <c r="A125" s="7" t="s">
        <v>231</v>
      </c>
      <c r="B125" s="24" t="s">
        <v>232</v>
      </c>
      <c r="C125" s="7" t="s">
        <v>205</v>
      </c>
      <c r="D125" s="14">
        <v>8</v>
      </c>
      <c r="E125" s="14"/>
      <c r="F125" s="14">
        <f>D125*E125</f>
        <v>0</v>
      </c>
      <c r="G125" s="7" t="s">
        <v>9</v>
      </c>
      <c r="H125" s="14"/>
      <c r="I125" s="14">
        <f>D125*H125</f>
        <v>0</v>
      </c>
      <c r="J125" s="14">
        <f t="shared" si="9"/>
        <v>0</v>
      </c>
      <c r="K125" s="14">
        <f t="shared" si="9"/>
        <v>0</v>
      </c>
    </row>
    <row r="126" spans="1:11" ht="24.75" x14ac:dyDescent="0.25">
      <c r="A126" s="7" t="s">
        <v>233</v>
      </c>
      <c r="B126" s="24" t="s">
        <v>234</v>
      </c>
      <c r="C126" s="7" t="s">
        <v>235</v>
      </c>
      <c r="D126" s="14">
        <v>2</v>
      </c>
      <c r="E126" s="14"/>
      <c r="F126" s="14">
        <f>D126*E126</f>
        <v>0</v>
      </c>
      <c r="G126" s="7" t="s">
        <v>9</v>
      </c>
      <c r="H126" s="14"/>
      <c r="I126" s="14">
        <f>D126*H126</f>
        <v>0</v>
      </c>
      <c r="J126" s="14">
        <f t="shared" si="9"/>
        <v>0</v>
      </c>
      <c r="K126" s="14">
        <f t="shared" si="9"/>
        <v>0</v>
      </c>
    </row>
    <row r="127" spans="1:11" x14ac:dyDescent="0.25">
      <c r="A127" s="7" t="s">
        <v>9</v>
      </c>
      <c r="B127" s="24" t="s">
        <v>236</v>
      </c>
      <c r="C127" s="7" t="s">
        <v>9</v>
      </c>
      <c r="D127" s="14"/>
      <c r="E127" s="14"/>
      <c r="F127" s="14"/>
      <c r="G127" s="7" t="s">
        <v>9</v>
      </c>
      <c r="H127" s="14"/>
      <c r="I127" s="14"/>
      <c r="J127" s="14"/>
      <c r="K127" s="14"/>
    </row>
    <row r="128" spans="1:11" ht="36.75" x14ac:dyDescent="0.25">
      <c r="A128" s="7" t="s">
        <v>9</v>
      </c>
      <c r="B128" s="24" t="s">
        <v>237</v>
      </c>
      <c r="C128" s="7" t="s">
        <v>9</v>
      </c>
      <c r="D128" s="14"/>
      <c r="E128" s="14"/>
      <c r="F128" s="14"/>
      <c r="G128" s="7" t="s">
        <v>9</v>
      </c>
      <c r="H128" s="14"/>
      <c r="I128" s="14"/>
      <c r="J128" s="14"/>
      <c r="K128" s="14"/>
    </row>
    <row r="129" spans="1:11" x14ac:dyDescent="0.25">
      <c r="A129" s="15" t="s">
        <v>9</v>
      </c>
      <c r="B129" s="25" t="s">
        <v>238</v>
      </c>
      <c r="C129" s="15" t="s">
        <v>9</v>
      </c>
      <c r="D129" s="16"/>
      <c r="E129" s="16"/>
      <c r="F129" s="16"/>
      <c r="G129" s="15" t="s">
        <v>9</v>
      </c>
      <c r="H129" s="16"/>
      <c r="I129" s="16"/>
      <c r="J129" s="16"/>
      <c r="K129" s="16"/>
    </row>
    <row r="130" spans="1:11" ht="26.25" x14ac:dyDescent="0.25">
      <c r="A130" s="15" t="s">
        <v>9</v>
      </c>
      <c r="B130" s="25" t="s">
        <v>239</v>
      </c>
      <c r="C130" s="15" t="s">
        <v>9</v>
      </c>
      <c r="D130" s="16"/>
      <c r="E130" s="16"/>
      <c r="F130" s="16"/>
      <c r="G130" s="15" t="s">
        <v>9</v>
      </c>
      <c r="H130" s="16"/>
      <c r="I130" s="16"/>
      <c r="J130" s="16"/>
      <c r="K130" s="16"/>
    </row>
    <row r="131" spans="1:11" ht="72.75" x14ac:dyDescent="0.25">
      <c r="A131" s="7" t="s">
        <v>240</v>
      </c>
      <c r="B131" s="24" t="s">
        <v>241</v>
      </c>
      <c r="C131" s="7" t="s">
        <v>89</v>
      </c>
      <c r="D131" s="14">
        <v>2</v>
      </c>
      <c r="E131" s="14"/>
      <c r="F131" s="14">
        <f>D131*E131</f>
        <v>0</v>
      </c>
      <c r="G131" s="7" t="s">
        <v>9</v>
      </c>
      <c r="H131" s="14"/>
      <c r="I131" s="14">
        <f>D131*H131</f>
        <v>0</v>
      </c>
      <c r="J131" s="14">
        <f>E131+H131</f>
        <v>0</v>
      </c>
      <c r="K131" s="14">
        <f>F131+I131</f>
        <v>0</v>
      </c>
    </row>
    <row r="132" spans="1:11" x14ac:dyDescent="0.25">
      <c r="A132" s="15" t="s">
        <v>9</v>
      </c>
      <c r="B132" s="25" t="s">
        <v>242</v>
      </c>
      <c r="C132" s="15" t="s">
        <v>9</v>
      </c>
      <c r="D132" s="16"/>
      <c r="E132" s="16"/>
      <c r="F132" s="16"/>
      <c r="G132" s="15" t="s">
        <v>9</v>
      </c>
      <c r="H132" s="16"/>
      <c r="I132" s="16"/>
      <c r="J132" s="16"/>
      <c r="K132" s="16"/>
    </row>
    <row r="133" spans="1:11" x14ac:dyDescent="0.25">
      <c r="A133" s="7" t="s">
        <v>243</v>
      </c>
      <c r="B133" s="24" t="s">
        <v>244</v>
      </c>
      <c r="C133" s="7" t="s">
        <v>89</v>
      </c>
      <c r="D133" s="14">
        <v>20</v>
      </c>
      <c r="E133" s="14"/>
      <c r="F133" s="14">
        <f>D133*E133</f>
        <v>0</v>
      </c>
      <c r="G133" s="7" t="s">
        <v>9</v>
      </c>
      <c r="H133" s="14"/>
      <c r="I133" s="14">
        <f>D133*H133</f>
        <v>0</v>
      </c>
      <c r="J133" s="14">
        <f>E133+H133</f>
        <v>0</v>
      </c>
      <c r="K133" s="14">
        <f>F133+I133</f>
        <v>0</v>
      </c>
    </row>
    <row r="134" spans="1:11" x14ac:dyDescent="0.25">
      <c r="A134" s="15" t="s">
        <v>9</v>
      </c>
      <c r="B134" s="25" t="s">
        <v>245</v>
      </c>
      <c r="C134" s="15" t="s">
        <v>9</v>
      </c>
      <c r="D134" s="16"/>
      <c r="E134" s="16"/>
      <c r="F134" s="16"/>
      <c r="G134" s="15" t="s">
        <v>9</v>
      </c>
      <c r="H134" s="16"/>
      <c r="I134" s="16"/>
      <c r="J134" s="16"/>
      <c r="K134" s="16"/>
    </row>
    <row r="135" spans="1:11" x14ac:dyDescent="0.25">
      <c r="A135" s="15" t="s">
        <v>9</v>
      </c>
      <c r="B135" s="25" t="s">
        <v>246</v>
      </c>
      <c r="C135" s="15" t="s">
        <v>9</v>
      </c>
      <c r="D135" s="16"/>
      <c r="E135" s="16"/>
      <c r="F135" s="16"/>
      <c r="G135" s="15" t="s">
        <v>9</v>
      </c>
      <c r="H135" s="16"/>
      <c r="I135" s="16"/>
      <c r="J135" s="16"/>
      <c r="K135" s="16"/>
    </row>
    <row r="136" spans="1:11" x14ac:dyDescent="0.25">
      <c r="A136" s="15" t="s">
        <v>9</v>
      </c>
      <c r="B136" s="25" t="s">
        <v>247</v>
      </c>
      <c r="C136" s="15" t="s">
        <v>9</v>
      </c>
      <c r="D136" s="16"/>
      <c r="E136" s="16"/>
      <c r="F136" s="16"/>
      <c r="G136" s="15" t="s">
        <v>9</v>
      </c>
      <c r="H136" s="16"/>
      <c r="I136" s="16"/>
      <c r="J136" s="16"/>
      <c r="K136" s="16"/>
    </row>
    <row r="137" spans="1:11" ht="51.75" x14ac:dyDescent="0.25">
      <c r="A137" s="15" t="s">
        <v>9</v>
      </c>
      <c r="B137" s="25" t="s">
        <v>248</v>
      </c>
      <c r="C137" s="15" t="s">
        <v>9</v>
      </c>
      <c r="D137" s="16"/>
      <c r="E137" s="16"/>
      <c r="F137" s="16"/>
      <c r="G137" s="15" t="s">
        <v>9</v>
      </c>
      <c r="H137" s="16"/>
      <c r="I137" s="16"/>
      <c r="J137" s="16"/>
      <c r="K137" s="16"/>
    </row>
    <row r="138" spans="1:11" ht="24.75" x14ac:dyDescent="0.25">
      <c r="A138" s="7" t="s">
        <v>249</v>
      </c>
      <c r="B138" s="24" t="s">
        <v>250</v>
      </c>
      <c r="C138" s="7" t="s">
        <v>89</v>
      </c>
      <c r="D138" s="14">
        <v>2</v>
      </c>
      <c r="E138" s="14"/>
      <c r="F138" s="14">
        <f>D138*E138</f>
        <v>0</v>
      </c>
      <c r="G138" s="7" t="s">
        <v>9</v>
      </c>
      <c r="H138" s="14"/>
      <c r="I138" s="14">
        <f>D138*H138</f>
        <v>0</v>
      </c>
      <c r="J138" s="14">
        <f>E138+H138</f>
        <v>0</v>
      </c>
      <c r="K138" s="14">
        <f>F138+I138</f>
        <v>0</v>
      </c>
    </row>
    <row r="139" spans="1:11" x14ac:dyDescent="0.25">
      <c r="A139" s="7" t="s">
        <v>251</v>
      </c>
      <c r="B139" s="24" t="s">
        <v>252</v>
      </c>
      <c r="C139" s="7" t="s">
        <v>89</v>
      </c>
      <c r="D139" s="14">
        <v>2</v>
      </c>
      <c r="E139" s="14"/>
      <c r="F139" s="14">
        <f>D139*E139</f>
        <v>0</v>
      </c>
      <c r="G139" s="7" t="s">
        <v>9</v>
      </c>
      <c r="H139" s="14"/>
      <c r="I139" s="14">
        <f>D139*H139</f>
        <v>0</v>
      </c>
      <c r="J139" s="14">
        <f>E139+H139</f>
        <v>0</v>
      </c>
      <c r="K139" s="14">
        <f>F139+I139</f>
        <v>0</v>
      </c>
    </row>
    <row r="140" spans="1:11" x14ac:dyDescent="0.25">
      <c r="A140" s="15" t="s">
        <v>9</v>
      </c>
      <c r="B140" s="25" t="s">
        <v>253</v>
      </c>
      <c r="C140" s="15" t="s">
        <v>9</v>
      </c>
      <c r="D140" s="16"/>
      <c r="E140" s="16"/>
      <c r="F140" s="16"/>
      <c r="G140" s="15" t="s">
        <v>9</v>
      </c>
      <c r="H140" s="16"/>
      <c r="I140" s="16"/>
      <c r="J140" s="16"/>
      <c r="K140" s="16"/>
    </row>
    <row r="141" spans="1:11" ht="24.75" x14ac:dyDescent="0.25">
      <c r="A141" s="7" t="s">
        <v>254</v>
      </c>
      <c r="B141" s="24" t="s">
        <v>255</v>
      </c>
      <c r="C141" s="7" t="s">
        <v>256</v>
      </c>
      <c r="D141" s="14">
        <v>1</v>
      </c>
      <c r="E141" s="14"/>
      <c r="F141" s="14">
        <f>D141*E141</f>
        <v>0</v>
      </c>
      <c r="G141" s="7" t="s">
        <v>9</v>
      </c>
      <c r="H141" s="14"/>
      <c r="I141" s="14">
        <f>D141*H141</f>
        <v>0</v>
      </c>
      <c r="J141" s="14">
        <f>E141+H141</f>
        <v>0</v>
      </c>
      <c r="K141" s="14">
        <f>F141+I141</f>
        <v>0</v>
      </c>
    </row>
    <row r="142" spans="1:11" x14ac:dyDescent="0.25">
      <c r="A142" s="6" t="s">
        <v>9</v>
      </c>
      <c r="B142" s="27" t="s">
        <v>257</v>
      </c>
      <c r="C142" s="6" t="s">
        <v>9</v>
      </c>
      <c r="D142" s="18"/>
      <c r="E142" s="18"/>
      <c r="F142" s="18">
        <f>SUM(F93:F141)</f>
        <v>0</v>
      </c>
      <c r="G142" s="6" t="s">
        <v>9</v>
      </c>
      <c r="H142" s="18"/>
      <c r="I142" s="18">
        <f>SUM(I93:I141)</f>
        <v>0</v>
      </c>
      <c r="J142" s="18"/>
      <c r="K142" s="18">
        <f>SUM(K93:K141)</f>
        <v>0</v>
      </c>
    </row>
    <row r="143" spans="1:11" x14ac:dyDescent="0.25">
      <c r="A143" s="7" t="s">
        <v>9</v>
      </c>
      <c r="B143" s="24" t="s">
        <v>9</v>
      </c>
      <c r="C143" s="7" t="s">
        <v>9</v>
      </c>
      <c r="D143" s="19"/>
      <c r="E143" s="19"/>
      <c r="F143" s="19"/>
      <c r="G143" s="7" t="s">
        <v>9</v>
      </c>
      <c r="H143" s="19"/>
      <c r="I143" s="19"/>
      <c r="J143" s="19"/>
      <c r="K143" s="19"/>
    </row>
    <row r="144" spans="1:11" x14ac:dyDescent="0.25">
      <c r="A144" s="6" t="s">
        <v>9</v>
      </c>
      <c r="B144" s="27" t="s">
        <v>258</v>
      </c>
      <c r="C144" s="6" t="s">
        <v>9</v>
      </c>
      <c r="D144" s="18"/>
      <c r="E144" s="18"/>
      <c r="F144" s="18"/>
      <c r="G144" s="6" t="s">
        <v>9</v>
      </c>
      <c r="H144" s="18"/>
      <c r="I144" s="18"/>
      <c r="J144" s="18"/>
      <c r="K144" s="18"/>
    </row>
    <row r="145" spans="1:11" x14ac:dyDescent="0.25">
      <c r="A145" s="7" t="s">
        <v>9</v>
      </c>
      <c r="B145" s="24" t="s">
        <v>259</v>
      </c>
      <c r="C145" s="7" t="s">
        <v>9</v>
      </c>
      <c r="D145" s="14"/>
      <c r="E145" s="14"/>
      <c r="F145" s="19"/>
      <c r="G145" s="7" t="s">
        <v>9</v>
      </c>
      <c r="H145" s="19"/>
      <c r="I145" s="19"/>
      <c r="J145" s="19"/>
      <c r="K145" s="19"/>
    </row>
    <row r="146" spans="1:11" x14ac:dyDescent="0.25">
      <c r="A146" s="7" t="s">
        <v>9</v>
      </c>
      <c r="B146" s="24" t="s">
        <v>214</v>
      </c>
      <c r="C146" s="7" t="s">
        <v>9</v>
      </c>
      <c r="D146" s="14"/>
      <c r="E146" s="14"/>
      <c r="F146" s="19"/>
      <c r="G146" s="7" t="s">
        <v>9</v>
      </c>
      <c r="H146" s="19"/>
      <c r="I146" s="19"/>
      <c r="J146" s="19"/>
      <c r="K146" s="19"/>
    </row>
    <row r="147" spans="1:11" x14ac:dyDescent="0.25">
      <c r="A147" s="7" t="s">
        <v>260</v>
      </c>
      <c r="B147" s="24" t="s">
        <v>216</v>
      </c>
      <c r="C147" s="7" t="s">
        <v>186</v>
      </c>
      <c r="D147" s="14">
        <v>50</v>
      </c>
      <c r="E147" s="14"/>
      <c r="F147" s="14">
        <f>D147*E147</f>
        <v>0</v>
      </c>
      <c r="G147" s="7" t="s">
        <v>9</v>
      </c>
      <c r="H147" s="14"/>
      <c r="I147" s="14">
        <f>D147*H147</f>
        <v>0</v>
      </c>
      <c r="J147" s="14">
        <f t="shared" ref="J147:J153" si="10">E147+H147</f>
        <v>0</v>
      </c>
      <c r="K147" s="14">
        <f t="shared" ref="K147:K153" si="11">F147+I147</f>
        <v>0</v>
      </c>
    </row>
    <row r="148" spans="1:11" x14ac:dyDescent="0.25">
      <c r="A148" s="7" t="s">
        <v>261</v>
      </c>
      <c r="B148" s="24" t="s">
        <v>262</v>
      </c>
      <c r="C148" s="7" t="s">
        <v>186</v>
      </c>
      <c r="D148" s="14">
        <v>240</v>
      </c>
      <c r="E148" s="14"/>
      <c r="F148" s="14">
        <f>D148*E148</f>
        <v>0</v>
      </c>
      <c r="G148" s="7" t="s">
        <v>9</v>
      </c>
      <c r="H148" s="14"/>
      <c r="I148" s="14">
        <f>D148*H148</f>
        <v>0</v>
      </c>
      <c r="J148" s="14">
        <f t="shared" si="10"/>
        <v>0</v>
      </c>
      <c r="K148" s="14">
        <f t="shared" si="11"/>
        <v>0</v>
      </c>
    </row>
    <row r="149" spans="1:11" x14ac:dyDescent="0.25">
      <c r="A149" s="7" t="s">
        <v>9</v>
      </c>
      <c r="B149" s="24" t="s">
        <v>9</v>
      </c>
      <c r="C149" s="7" t="s">
        <v>9</v>
      </c>
      <c r="D149" s="14"/>
      <c r="E149" s="14"/>
      <c r="F149" s="19"/>
      <c r="G149" s="7" t="s">
        <v>9</v>
      </c>
      <c r="H149" s="19"/>
      <c r="I149" s="19"/>
      <c r="J149" s="19"/>
      <c r="K149" s="19"/>
    </row>
    <row r="150" spans="1:11" x14ac:dyDescent="0.25">
      <c r="A150" s="7" t="s">
        <v>9</v>
      </c>
      <c r="B150" s="24" t="s">
        <v>263</v>
      </c>
      <c r="C150" s="7" t="s">
        <v>9</v>
      </c>
      <c r="D150" s="14"/>
      <c r="E150" s="14"/>
      <c r="F150" s="19"/>
      <c r="G150" s="7" t="s">
        <v>9</v>
      </c>
      <c r="H150" s="19"/>
      <c r="I150" s="19"/>
      <c r="J150" s="19"/>
      <c r="K150" s="19"/>
    </row>
    <row r="151" spans="1:11" ht="24.75" x14ac:dyDescent="0.25">
      <c r="A151" s="7" t="s">
        <v>264</v>
      </c>
      <c r="B151" s="24" t="s">
        <v>265</v>
      </c>
      <c r="C151" s="7" t="s">
        <v>186</v>
      </c>
      <c r="D151" s="14">
        <v>240</v>
      </c>
      <c r="E151" s="14"/>
      <c r="F151" s="14">
        <f>D151*E151</f>
        <v>0</v>
      </c>
      <c r="G151" s="7" t="s">
        <v>9</v>
      </c>
      <c r="H151" s="14"/>
      <c r="I151" s="14">
        <f>D151*H151</f>
        <v>0</v>
      </c>
      <c r="J151" s="14">
        <f t="shared" si="10"/>
        <v>0</v>
      </c>
      <c r="K151" s="14">
        <f t="shared" si="11"/>
        <v>0</v>
      </c>
    </row>
    <row r="152" spans="1:11" x14ac:dyDescent="0.25">
      <c r="A152" s="7" t="s">
        <v>9</v>
      </c>
      <c r="B152" s="24" t="s">
        <v>183</v>
      </c>
      <c r="C152" s="7" t="s">
        <v>9</v>
      </c>
      <c r="D152" s="14"/>
      <c r="E152" s="14"/>
      <c r="F152" s="19"/>
      <c r="G152" s="7" t="s">
        <v>9</v>
      </c>
      <c r="H152" s="19"/>
      <c r="I152" s="19"/>
      <c r="J152" s="19"/>
      <c r="K152" s="19"/>
    </row>
    <row r="153" spans="1:11" ht="24.75" x14ac:dyDescent="0.25">
      <c r="A153" s="7" t="s">
        <v>266</v>
      </c>
      <c r="B153" s="24" t="s">
        <v>185</v>
      </c>
      <c r="C153" s="7" t="s">
        <v>186</v>
      </c>
      <c r="D153" s="14">
        <v>50</v>
      </c>
      <c r="E153" s="14"/>
      <c r="F153" s="14">
        <f>D153*E153</f>
        <v>0</v>
      </c>
      <c r="G153" s="7" t="s">
        <v>9</v>
      </c>
      <c r="H153" s="14"/>
      <c r="I153" s="14">
        <f>D153*H153</f>
        <v>0</v>
      </c>
      <c r="J153" s="14">
        <f t="shared" si="10"/>
        <v>0</v>
      </c>
      <c r="K153" s="14">
        <f t="shared" si="11"/>
        <v>0</v>
      </c>
    </row>
    <row r="154" spans="1:11" ht="26.25" x14ac:dyDescent="0.25">
      <c r="A154" s="6" t="s">
        <v>9</v>
      </c>
      <c r="B154" s="27" t="s">
        <v>267</v>
      </c>
      <c r="C154" s="6" t="s">
        <v>9</v>
      </c>
      <c r="D154" s="18"/>
      <c r="E154" s="18"/>
      <c r="F154" s="18">
        <f>SUM(F145:F153)</f>
        <v>0</v>
      </c>
      <c r="G154" s="6" t="s">
        <v>9</v>
      </c>
      <c r="H154" s="18"/>
      <c r="I154" s="18">
        <f>SUM(I145:I153)</f>
        <v>0</v>
      </c>
      <c r="J154" s="18"/>
      <c r="K154" s="18">
        <f>SUM(K145:K153)</f>
        <v>0</v>
      </c>
    </row>
    <row r="155" spans="1:11" x14ac:dyDescent="0.25">
      <c r="A155" s="7" t="s">
        <v>9</v>
      </c>
      <c r="B155" s="24" t="s">
        <v>9</v>
      </c>
      <c r="C155" s="7" t="s">
        <v>9</v>
      </c>
      <c r="D155" s="14"/>
      <c r="E155" s="14"/>
      <c r="F155" s="14"/>
      <c r="G155" s="7" t="s">
        <v>9</v>
      </c>
      <c r="H155" s="14"/>
      <c r="I155" s="14"/>
      <c r="J155" s="14"/>
      <c r="K155" s="14"/>
    </row>
    <row r="156" spans="1:11" x14ac:dyDescent="0.25">
      <c r="A156" s="6" t="s">
        <v>9</v>
      </c>
      <c r="B156" s="27" t="s">
        <v>268</v>
      </c>
      <c r="C156" s="6" t="s">
        <v>9</v>
      </c>
      <c r="D156" s="18"/>
      <c r="E156" s="18"/>
      <c r="F156" s="18"/>
      <c r="G156" s="6" t="s">
        <v>9</v>
      </c>
      <c r="H156" s="18"/>
      <c r="I156" s="18"/>
      <c r="J156" s="18"/>
      <c r="K156" s="18"/>
    </row>
    <row r="157" spans="1:11" x14ac:dyDescent="0.25">
      <c r="A157" s="15" t="s">
        <v>9</v>
      </c>
      <c r="B157" s="25" t="s">
        <v>269</v>
      </c>
      <c r="C157" s="15" t="s">
        <v>9</v>
      </c>
      <c r="D157" s="16"/>
      <c r="E157" s="16"/>
      <c r="F157" s="16"/>
      <c r="G157" s="15" t="s">
        <v>9</v>
      </c>
      <c r="H157" s="16"/>
      <c r="I157" s="16"/>
      <c r="J157" s="16"/>
      <c r="K157" s="16"/>
    </row>
    <row r="158" spans="1:11" ht="36.75" x14ac:dyDescent="0.25">
      <c r="A158" s="7" t="s">
        <v>270</v>
      </c>
      <c r="B158" s="24" t="s">
        <v>271</v>
      </c>
      <c r="C158" s="7" t="s">
        <v>166</v>
      </c>
      <c r="D158" s="14">
        <v>1</v>
      </c>
      <c r="E158" s="14"/>
      <c r="F158" s="14">
        <f>D158*E158</f>
        <v>0</v>
      </c>
      <c r="G158" s="7" t="s">
        <v>9</v>
      </c>
      <c r="H158" s="14"/>
      <c r="I158" s="14">
        <f>D158*H158</f>
        <v>0</v>
      </c>
      <c r="J158" s="14">
        <f>E158+H158</f>
        <v>0</v>
      </c>
      <c r="K158" s="14">
        <f>F158+I158</f>
        <v>0</v>
      </c>
    </row>
    <row r="159" spans="1:11" x14ac:dyDescent="0.25">
      <c r="A159" s="15" t="s">
        <v>9</v>
      </c>
      <c r="B159" s="25" t="s">
        <v>272</v>
      </c>
      <c r="C159" s="15" t="s">
        <v>9</v>
      </c>
      <c r="D159" s="16"/>
      <c r="E159" s="16"/>
      <c r="F159" s="16"/>
      <c r="G159" s="15" t="s">
        <v>9</v>
      </c>
      <c r="H159" s="16"/>
      <c r="I159" s="16"/>
      <c r="J159" s="16"/>
      <c r="K159" s="16"/>
    </row>
    <row r="160" spans="1:11" ht="24.75" x14ac:dyDescent="0.25">
      <c r="A160" s="7" t="s">
        <v>273</v>
      </c>
      <c r="B160" s="24" t="s">
        <v>274</v>
      </c>
      <c r="C160" s="7" t="s">
        <v>89</v>
      </c>
      <c r="D160" s="14">
        <v>3</v>
      </c>
      <c r="E160" s="14"/>
      <c r="F160" s="14">
        <f>D160*E160</f>
        <v>0</v>
      </c>
      <c r="G160" s="7" t="s">
        <v>9</v>
      </c>
      <c r="H160" s="14"/>
      <c r="I160" s="14">
        <f>D160*H160</f>
        <v>0</v>
      </c>
      <c r="J160" s="14">
        <f>E160+H160</f>
        <v>0</v>
      </c>
      <c r="K160" s="14">
        <f>F160+I160</f>
        <v>0</v>
      </c>
    </row>
    <row r="161" spans="1:11" x14ac:dyDescent="0.25">
      <c r="A161" s="15" t="s">
        <v>9</v>
      </c>
      <c r="B161" s="25" t="s">
        <v>272</v>
      </c>
      <c r="C161" s="15" t="s">
        <v>9</v>
      </c>
      <c r="D161" s="16"/>
      <c r="E161" s="16"/>
      <c r="F161" s="16"/>
      <c r="G161" s="15" t="s">
        <v>9</v>
      </c>
      <c r="H161" s="16"/>
      <c r="I161" s="16"/>
      <c r="J161" s="16"/>
      <c r="K161" s="16"/>
    </row>
    <row r="162" spans="1:11" ht="24.75" x14ac:dyDescent="0.25">
      <c r="A162" s="7" t="s">
        <v>275</v>
      </c>
      <c r="B162" s="24" t="s">
        <v>276</v>
      </c>
      <c r="C162" s="7" t="s">
        <v>89</v>
      </c>
      <c r="D162" s="14">
        <v>1</v>
      </c>
      <c r="E162" s="14"/>
      <c r="F162" s="14">
        <f>D162*E162</f>
        <v>0</v>
      </c>
      <c r="G162" s="7" t="s">
        <v>9</v>
      </c>
      <c r="H162" s="14"/>
      <c r="I162" s="14">
        <f>D162*H162</f>
        <v>0</v>
      </c>
      <c r="J162" s="14">
        <f>E162+H162</f>
        <v>0</v>
      </c>
      <c r="K162" s="14">
        <f>F162+I162</f>
        <v>0</v>
      </c>
    </row>
    <row r="163" spans="1:11" x14ac:dyDescent="0.25">
      <c r="A163" s="15" t="s">
        <v>9</v>
      </c>
      <c r="B163" s="25" t="s">
        <v>277</v>
      </c>
      <c r="C163" s="15" t="s">
        <v>9</v>
      </c>
      <c r="D163" s="16"/>
      <c r="E163" s="16"/>
      <c r="F163" s="16"/>
      <c r="G163" s="15" t="s">
        <v>9</v>
      </c>
      <c r="H163" s="16"/>
      <c r="I163" s="16"/>
      <c r="J163" s="16"/>
      <c r="K163" s="16"/>
    </row>
    <row r="164" spans="1:11" x14ac:dyDescent="0.25">
      <c r="A164" s="7" t="s">
        <v>278</v>
      </c>
      <c r="B164" s="24" t="s">
        <v>279</v>
      </c>
      <c r="C164" s="7" t="s">
        <v>89</v>
      </c>
      <c r="D164" s="14">
        <v>10</v>
      </c>
      <c r="E164" s="14"/>
      <c r="F164" s="14">
        <f>D164*E164</f>
        <v>0</v>
      </c>
      <c r="G164" s="7" t="s">
        <v>9</v>
      </c>
      <c r="H164" s="14"/>
      <c r="I164" s="14">
        <f>D164*H164</f>
        <v>0</v>
      </c>
      <c r="J164" s="14">
        <f>E164+H164</f>
        <v>0</v>
      </c>
      <c r="K164" s="14">
        <f>F164+I164</f>
        <v>0</v>
      </c>
    </row>
    <row r="165" spans="1:11" x14ac:dyDescent="0.25">
      <c r="A165" s="7" t="s">
        <v>280</v>
      </c>
      <c r="B165" s="24" t="s">
        <v>281</v>
      </c>
      <c r="C165" s="7" t="s">
        <v>89</v>
      </c>
      <c r="D165" s="14">
        <v>1</v>
      </c>
      <c r="E165" s="14"/>
      <c r="F165" s="14">
        <f>D165*E165</f>
        <v>0</v>
      </c>
      <c r="G165" s="7" t="s">
        <v>9</v>
      </c>
      <c r="H165" s="14"/>
      <c r="I165" s="14">
        <f>D165*H165</f>
        <v>0</v>
      </c>
      <c r="J165" s="14">
        <f>E165+H165</f>
        <v>0</v>
      </c>
      <c r="K165" s="14">
        <f>F165+I165</f>
        <v>0</v>
      </c>
    </row>
    <row r="166" spans="1:11" x14ac:dyDescent="0.25">
      <c r="A166" s="15" t="s">
        <v>9</v>
      </c>
      <c r="B166" s="25" t="s">
        <v>282</v>
      </c>
      <c r="C166" s="15" t="s">
        <v>9</v>
      </c>
      <c r="D166" s="16"/>
      <c r="E166" s="16"/>
      <c r="F166" s="16"/>
      <c r="G166" s="15" t="s">
        <v>9</v>
      </c>
      <c r="H166" s="16"/>
      <c r="I166" s="16"/>
      <c r="J166" s="16"/>
      <c r="K166" s="16"/>
    </row>
    <row r="167" spans="1:11" x14ac:dyDescent="0.25">
      <c r="A167" s="7" t="s">
        <v>283</v>
      </c>
      <c r="B167" s="24" t="s">
        <v>284</v>
      </c>
      <c r="C167" s="7" t="s">
        <v>89</v>
      </c>
      <c r="D167" s="14">
        <v>2</v>
      </c>
      <c r="E167" s="14"/>
      <c r="F167" s="14">
        <f>D167*E167</f>
        <v>0</v>
      </c>
      <c r="G167" s="7" t="s">
        <v>9</v>
      </c>
      <c r="H167" s="14"/>
      <c r="I167" s="14">
        <f>D167*H167</f>
        <v>0</v>
      </c>
      <c r="J167" s="14">
        <f>E167+H167</f>
        <v>0</v>
      </c>
      <c r="K167" s="14">
        <f>F167+I167</f>
        <v>0</v>
      </c>
    </row>
    <row r="168" spans="1:11" x14ac:dyDescent="0.25">
      <c r="A168" s="15" t="s">
        <v>9</v>
      </c>
      <c r="B168" s="25" t="s">
        <v>285</v>
      </c>
      <c r="C168" s="15" t="s">
        <v>9</v>
      </c>
      <c r="D168" s="16"/>
      <c r="E168" s="16"/>
      <c r="F168" s="16"/>
      <c r="G168" s="15" t="s">
        <v>9</v>
      </c>
      <c r="H168" s="16"/>
      <c r="I168" s="16"/>
      <c r="J168" s="16"/>
      <c r="K168" s="16"/>
    </row>
    <row r="169" spans="1:11" ht="48.75" x14ac:dyDescent="0.25">
      <c r="A169" s="7" t="s">
        <v>286</v>
      </c>
      <c r="B169" s="24" t="s">
        <v>287</v>
      </c>
      <c r="C169" s="7" t="s">
        <v>186</v>
      </c>
      <c r="D169" s="14">
        <v>100</v>
      </c>
      <c r="E169" s="14"/>
      <c r="F169" s="14">
        <f>D169*E169</f>
        <v>0</v>
      </c>
      <c r="G169" s="7" t="s">
        <v>9</v>
      </c>
      <c r="H169" s="14"/>
      <c r="I169" s="14">
        <f>D169*H169</f>
        <v>0</v>
      </c>
      <c r="J169" s="14">
        <f t="shared" ref="J169:K174" si="12">E169+H169</f>
        <v>0</v>
      </c>
      <c r="K169" s="14">
        <f t="shared" si="12"/>
        <v>0</v>
      </c>
    </row>
    <row r="170" spans="1:11" ht="48.75" x14ac:dyDescent="0.25">
      <c r="A170" s="7" t="s">
        <v>288</v>
      </c>
      <c r="B170" s="24" t="s">
        <v>289</v>
      </c>
      <c r="C170" s="7" t="s">
        <v>186</v>
      </c>
      <c r="D170" s="14">
        <v>10</v>
      </c>
      <c r="E170" s="14"/>
      <c r="F170" s="14">
        <f>D170*E170</f>
        <v>0</v>
      </c>
      <c r="G170" s="7" t="s">
        <v>9</v>
      </c>
      <c r="H170" s="14"/>
      <c r="I170" s="14">
        <f>D170*H170</f>
        <v>0</v>
      </c>
      <c r="J170" s="14">
        <f t="shared" si="12"/>
        <v>0</v>
      </c>
      <c r="K170" s="14">
        <f t="shared" si="12"/>
        <v>0</v>
      </c>
    </row>
    <row r="171" spans="1:11" x14ac:dyDescent="0.25">
      <c r="A171" s="7" t="s">
        <v>9</v>
      </c>
      <c r="B171" s="24" t="s">
        <v>290</v>
      </c>
      <c r="C171" s="7" t="s">
        <v>9</v>
      </c>
      <c r="D171" s="14"/>
      <c r="E171" s="14"/>
      <c r="F171" s="14"/>
      <c r="G171" s="7" t="s">
        <v>9</v>
      </c>
      <c r="H171" s="14"/>
      <c r="I171" s="14"/>
      <c r="J171" s="14"/>
      <c r="K171" s="14"/>
    </row>
    <row r="172" spans="1:11" x14ac:dyDescent="0.25">
      <c r="A172" s="7" t="s">
        <v>291</v>
      </c>
      <c r="B172" s="24" t="s">
        <v>292</v>
      </c>
      <c r="C172" s="7" t="s">
        <v>186</v>
      </c>
      <c r="D172" s="14">
        <v>150</v>
      </c>
      <c r="E172" s="14"/>
      <c r="F172" s="14">
        <f>D172*E172</f>
        <v>0</v>
      </c>
      <c r="G172" s="7" t="s">
        <v>9</v>
      </c>
      <c r="H172" s="14"/>
      <c r="I172" s="14">
        <f>D172*H172</f>
        <v>0</v>
      </c>
      <c r="J172" s="14">
        <f t="shared" si="12"/>
        <v>0</v>
      </c>
      <c r="K172" s="14">
        <f t="shared" si="12"/>
        <v>0</v>
      </c>
    </row>
    <row r="173" spans="1:11" x14ac:dyDescent="0.25">
      <c r="A173" s="7" t="s">
        <v>293</v>
      </c>
      <c r="B173" s="24" t="s">
        <v>294</v>
      </c>
      <c r="C173" s="7" t="s">
        <v>186</v>
      </c>
      <c r="D173" s="14">
        <v>10</v>
      </c>
      <c r="E173" s="14"/>
      <c r="F173" s="14">
        <f>D173*E173</f>
        <v>0</v>
      </c>
      <c r="G173" s="7" t="s">
        <v>9</v>
      </c>
      <c r="H173" s="14"/>
      <c r="I173" s="14">
        <f>D173*H173</f>
        <v>0</v>
      </c>
      <c r="J173" s="14">
        <f t="shared" si="12"/>
        <v>0</v>
      </c>
      <c r="K173" s="14">
        <f t="shared" si="12"/>
        <v>0</v>
      </c>
    </row>
    <row r="174" spans="1:11" ht="24.75" x14ac:dyDescent="0.25">
      <c r="A174" s="7" t="s">
        <v>295</v>
      </c>
      <c r="B174" s="24" t="s">
        <v>296</v>
      </c>
      <c r="C174" s="7" t="s">
        <v>89</v>
      </c>
      <c r="D174" s="14">
        <v>1</v>
      </c>
      <c r="E174" s="14"/>
      <c r="F174" s="14">
        <f>D174*E174</f>
        <v>0</v>
      </c>
      <c r="G174" s="7" t="s">
        <v>9</v>
      </c>
      <c r="H174" s="14"/>
      <c r="I174" s="14">
        <f>D174*H174</f>
        <v>0</v>
      </c>
      <c r="J174" s="14">
        <f t="shared" si="12"/>
        <v>0</v>
      </c>
      <c r="K174" s="14">
        <f t="shared" si="12"/>
        <v>0</v>
      </c>
    </row>
    <row r="175" spans="1:11" x14ac:dyDescent="0.25">
      <c r="A175" s="15" t="s">
        <v>9</v>
      </c>
      <c r="B175" s="25" t="s">
        <v>297</v>
      </c>
      <c r="C175" s="15" t="s">
        <v>9</v>
      </c>
      <c r="D175" s="16"/>
      <c r="E175" s="16"/>
      <c r="F175" s="16"/>
      <c r="G175" s="15" t="s">
        <v>9</v>
      </c>
      <c r="H175" s="16"/>
      <c r="I175" s="16"/>
      <c r="J175" s="16"/>
      <c r="K175" s="16"/>
    </row>
    <row r="176" spans="1:11" ht="72.75" x14ac:dyDescent="0.25">
      <c r="A176" s="7" t="s">
        <v>9</v>
      </c>
      <c r="B176" s="24" t="s">
        <v>298</v>
      </c>
      <c r="C176" s="7" t="s">
        <v>9</v>
      </c>
      <c r="D176" s="14"/>
      <c r="E176" s="14"/>
      <c r="F176" s="14"/>
      <c r="G176" s="7" t="s">
        <v>9</v>
      </c>
      <c r="H176" s="14"/>
      <c r="I176" s="14"/>
      <c r="J176" s="14"/>
      <c r="K176" s="14"/>
    </row>
    <row r="177" spans="1:11" x14ac:dyDescent="0.25">
      <c r="A177" s="7" t="s">
        <v>299</v>
      </c>
      <c r="B177" s="24" t="s">
        <v>300</v>
      </c>
      <c r="C177" s="7" t="s">
        <v>186</v>
      </c>
      <c r="D177" s="14">
        <v>15</v>
      </c>
      <c r="E177" s="14"/>
      <c r="F177" s="14">
        <f>D177*E177</f>
        <v>0</v>
      </c>
      <c r="G177" s="7" t="s">
        <v>9</v>
      </c>
      <c r="H177" s="14"/>
      <c r="I177" s="14">
        <f>D177*H177</f>
        <v>0</v>
      </c>
      <c r="J177" s="14">
        <f t="shared" ref="J177:K179" si="13">E177+H177</f>
        <v>0</v>
      </c>
      <c r="K177" s="14">
        <f t="shared" si="13"/>
        <v>0</v>
      </c>
    </row>
    <row r="178" spans="1:11" x14ac:dyDescent="0.25">
      <c r="A178" s="7" t="s">
        <v>301</v>
      </c>
      <c r="B178" s="24" t="s">
        <v>302</v>
      </c>
      <c r="C178" s="7" t="s">
        <v>186</v>
      </c>
      <c r="D178" s="14">
        <v>40</v>
      </c>
      <c r="E178" s="14"/>
      <c r="F178" s="14">
        <f>D178*E178</f>
        <v>0</v>
      </c>
      <c r="G178" s="7" t="s">
        <v>9</v>
      </c>
      <c r="H178" s="14"/>
      <c r="I178" s="14">
        <f>D178*H178</f>
        <v>0</v>
      </c>
      <c r="J178" s="14">
        <f t="shared" si="13"/>
        <v>0</v>
      </c>
      <c r="K178" s="14">
        <f t="shared" si="13"/>
        <v>0</v>
      </c>
    </row>
    <row r="179" spans="1:11" x14ac:dyDescent="0.25">
      <c r="A179" s="7" t="s">
        <v>303</v>
      </c>
      <c r="B179" s="24" t="s">
        <v>304</v>
      </c>
      <c r="C179" s="7" t="s">
        <v>186</v>
      </c>
      <c r="D179" s="14">
        <v>80</v>
      </c>
      <c r="E179" s="14"/>
      <c r="F179" s="14">
        <f>D179*E179</f>
        <v>0</v>
      </c>
      <c r="G179" s="7" t="s">
        <v>9</v>
      </c>
      <c r="H179" s="14"/>
      <c r="I179" s="14">
        <f>D179*H179</f>
        <v>0</v>
      </c>
      <c r="J179" s="14">
        <f t="shared" si="13"/>
        <v>0</v>
      </c>
      <c r="K179" s="14">
        <f t="shared" si="13"/>
        <v>0</v>
      </c>
    </row>
    <row r="180" spans="1:11" ht="26.25" x14ac:dyDescent="0.25">
      <c r="A180" s="15" t="s">
        <v>9</v>
      </c>
      <c r="B180" s="25" t="s">
        <v>305</v>
      </c>
      <c r="C180" s="15" t="s">
        <v>9</v>
      </c>
      <c r="D180" s="16"/>
      <c r="E180" s="16"/>
      <c r="F180" s="16"/>
      <c r="G180" s="15" t="s">
        <v>9</v>
      </c>
      <c r="H180" s="16"/>
      <c r="I180" s="16"/>
      <c r="J180" s="16"/>
      <c r="K180" s="16"/>
    </row>
    <row r="181" spans="1:11" x14ac:dyDescent="0.25">
      <c r="A181" s="7" t="s">
        <v>306</v>
      </c>
      <c r="B181" s="24" t="s">
        <v>307</v>
      </c>
      <c r="C181" s="7" t="s">
        <v>186</v>
      </c>
      <c r="D181" s="14">
        <v>10</v>
      </c>
      <c r="E181" s="14"/>
      <c r="F181" s="14">
        <f>D181*E181</f>
        <v>0</v>
      </c>
      <c r="G181" s="7" t="s">
        <v>9</v>
      </c>
      <c r="H181" s="14"/>
      <c r="I181" s="14">
        <f>D181*H181</f>
        <v>0</v>
      </c>
      <c r="J181" s="14">
        <f t="shared" ref="J181:K184" si="14">E181+H181</f>
        <v>0</v>
      </c>
      <c r="K181" s="14">
        <f t="shared" si="14"/>
        <v>0</v>
      </c>
    </row>
    <row r="182" spans="1:11" x14ac:dyDescent="0.25">
      <c r="A182" s="7" t="s">
        <v>308</v>
      </c>
      <c r="B182" s="24" t="s">
        <v>309</v>
      </c>
      <c r="C182" s="7" t="s">
        <v>186</v>
      </c>
      <c r="D182" s="14">
        <v>110</v>
      </c>
      <c r="E182" s="14"/>
      <c r="F182" s="14">
        <f>D182*E182</f>
        <v>0</v>
      </c>
      <c r="G182" s="7" t="s">
        <v>9</v>
      </c>
      <c r="H182" s="14"/>
      <c r="I182" s="14">
        <f>D182*H182</f>
        <v>0</v>
      </c>
      <c r="J182" s="14">
        <f t="shared" si="14"/>
        <v>0</v>
      </c>
      <c r="K182" s="14">
        <f t="shared" si="14"/>
        <v>0</v>
      </c>
    </row>
    <row r="183" spans="1:11" x14ac:dyDescent="0.25">
      <c r="A183" s="7" t="s">
        <v>310</v>
      </c>
      <c r="B183" s="24" t="s">
        <v>311</v>
      </c>
      <c r="C183" s="7" t="s">
        <v>186</v>
      </c>
      <c r="D183" s="14">
        <v>160</v>
      </c>
      <c r="E183" s="14"/>
      <c r="F183" s="14">
        <f>D183*E183</f>
        <v>0</v>
      </c>
      <c r="G183" s="7" t="s">
        <v>9</v>
      </c>
      <c r="H183" s="14"/>
      <c r="I183" s="14">
        <f>D183*H183</f>
        <v>0</v>
      </c>
      <c r="J183" s="14">
        <f t="shared" si="14"/>
        <v>0</v>
      </c>
      <c r="K183" s="14">
        <f t="shared" si="14"/>
        <v>0</v>
      </c>
    </row>
    <row r="184" spans="1:11" x14ac:dyDescent="0.25">
      <c r="A184" s="7" t="s">
        <v>312</v>
      </c>
      <c r="B184" s="24" t="s">
        <v>313</v>
      </c>
      <c r="C184" s="7" t="s">
        <v>186</v>
      </c>
      <c r="D184" s="14">
        <v>10</v>
      </c>
      <c r="E184" s="14"/>
      <c r="F184" s="14">
        <f>D184*E184</f>
        <v>0</v>
      </c>
      <c r="G184" s="7" t="s">
        <v>9</v>
      </c>
      <c r="H184" s="14"/>
      <c r="I184" s="14">
        <f>D184*H184</f>
        <v>0</v>
      </c>
      <c r="J184" s="14">
        <f t="shared" si="14"/>
        <v>0</v>
      </c>
      <c r="K184" s="14">
        <f t="shared" si="14"/>
        <v>0</v>
      </c>
    </row>
    <row r="185" spans="1:11" x14ac:dyDescent="0.25">
      <c r="A185" s="15" t="s">
        <v>9</v>
      </c>
      <c r="B185" s="25" t="s">
        <v>314</v>
      </c>
      <c r="C185" s="15" t="s">
        <v>9</v>
      </c>
      <c r="D185" s="16"/>
      <c r="E185" s="16"/>
      <c r="F185" s="16"/>
      <c r="G185" s="15" t="s">
        <v>9</v>
      </c>
      <c r="H185" s="16"/>
      <c r="I185" s="16"/>
      <c r="J185" s="16"/>
      <c r="K185" s="16"/>
    </row>
    <row r="186" spans="1:11" x14ac:dyDescent="0.25">
      <c r="A186" s="7" t="s">
        <v>315</v>
      </c>
      <c r="B186" s="24" t="s">
        <v>316</v>
      </c>
      <c r="C186" s="7" t="s">
        <v>186</v>
      </c>
      <c r="D186" s="14">
        <v>4</v>
      </c>
      <c r="E186" s="14"/>
      <c r="F186" s="14">
        <f>D186*E186</f>
        <v>0</v>
      </c>
      <c r="G186" s="7" t="s">
        <v>9</v>
      </c>
      <c r="H186" s="14"/>
      <c r="I186" s="14">
        <f>D186*H186</f>
        <v>0</v>
      </c>
      <c r="J186" s="14">
        <f t="shared" ref="J186:K188" si="15">E186+H186</f>
        <v>0</v>
      </c>
      <c r="K186" s="14">
        <f t="shared" si="15"/>
        <v>0</v>
      </c>
    </row>
    <row r="187" spans="1:11" x14ac:dyDescent="0.25">
      <c r="A187" s="15" t="s">
        <v>9</v>
      </c>
      <c r="B187" s="25" t="s">
        <v>317</v>
      </c>
      <c r="C187" s="15" t="s">
        <v>9</v>
      </c>
      <c r="D187" s="20"/>
      <c r="E187" s="20"/>
      <c r="F187" s="20"/>
      <c r="G187" s="15" t="s">
        <v>9</v>
      </c>
      <c r="H187" s="20"/>
      <c r="I187" s="20"/>
      <c r="J187" s="20"/>
      <c r="K187" s="20"/>
    </row>
    <row r="188" spans="1:11" x14ac:dyDescent="0.25">
      <c r="A188" s="7" t="s">
        <v>318</v>
      </c>
      <c r="B188" s="24" t="s">
        <v>319</v>
      </c>
      <c r="C188" s="7" t="s">
        <v>186</v>
      </c>
      <c r="D188" s="14">
        <v>50</v>
      </c>
      <c r="E188" s="14"/>
      <c r="F188" s="14">
        <f>D188*E188</f>
        <v>0</v>
      </c>
      <c r="G188" s="7" t="s">
        <v>9</v>
      </c>
      <c r="H188" s="14"/>
      <c r="I188" s="14">
        <f>D188*H188</f>
        <v>0</v>
      </c>
      <c r="J188" s="14">
        <f t="shared" si="15"/>
        <v>0</v>
      </c>
      <c r="K188" s="14">
        <f t="shared" si="15"/>
        <v>0</v>
      </c>
    </row>
    <row r="189" spans="1:11" ht="26.25" x14ac:dyDescent="0.25">
      <c r="A189" s="15" t="s">
        <v>9</v>
      </c>
      <c r="B189" s="25" t="s">
        <v>320</v>
      </c>
      <c r="C189" s="15" t="s">
        <v>9</v>
      </c>
      <c r="D189" s="16"/>
      <c r="E189" s="16"/>
      <c r="F189" s="16"/>
      <c r="G189" s="15" t="s">
        <v>9</v>
      </c>
      <c r="H189" s="16"/>
      <c r="I189" s="16"/>
      <c r="J189" s="16"/>
      <c r="K189" s="16"/>
    </row>
    <row r="190" spans="1:11" x14ac:dyDescent="0.25">
      <c r="A190" s="7" t="s">
        <v>321</v>
      </c>
      <c r="B190" s="24" t="s">
        <v>322</v>
      </c>
      <c r="C190" s="7" t="s">
        <v>186</v>
      </c>
      <c r="D190" s="14">
        <v>180</v>
      </c>
      <c r="E190" s="14"/>
      <c r="F190" s="14">
        <f>D190*E190</f>
        <v>0</v>
      </c>
      <c r="G190" s="7" t="s">
        <v>9</v>
      </c>
      <c r="H190" s="14"/>
      <c r="I190" s="14">
        <f>D190*H190</f>
        <v>0</v>
      </c>
      <c r="J190" s="14">
        <f t="shared" ref="J190:K193" si="16">E190+H190</f>
        <v>0</v>
      </c>
      <c r="K190" s="14">
        <f t="shared" si="16"/>
        <v>0</v>
      </c>
    </row>
    <row r="191" spans="1:11" x14ac:dyDescent="0.25">
      <c r="A191" s="7" t="s">
        <v>323</v>
      </c>
      <c r="B191" s="24" t="s">
        <v>324</v>
      </c>
      <c r="C191" s="7" t="s">
        <v>186</v>
      </c>
      <c r="D191" s="14">
        <v>250</v>
      </c>
      <c r="E191" s="14"/>
      <c r="F191" s="14">
        <f>D191*E191</f>
        <v>0</v>
      </c>
      <c r="G191" s="7" t="s">
        <v>9</v>
      </c>
      <c r="H191" s="14"/>
      <c r="I191" s="14">
        <f>D191*H191</f>
        <v>0</v>
      </c>
      <c r="J191" s="14">
        <f t="shared" si="16"/>
        <v>0</v>
      </c>
      <c r="K191" s="14">
        <f t="shared" si="16"/>
        <v>0</v>
      </c>
    </row>
    <row r="192" spans="1:11" x14ac:dyDescent="0.25">
      <c r="A192" s="7" t="s">
        <v>325</v>
      </c>
      <c r="B192" s="24" t="s">
        <v>326</v>
      </c>
      <c r="C192" s="7" t="s">
        <v>186</v>
      </c>
      <c r="D192" s="14">
        <v>85</v>
      </c>
      <c r="E192" s="14"/>
      <c r="F192" s="14">
        <f>D192*E192</f>
        <v>0</v>
      </c>
      <c r="G192" s="7" t="s">
        <v>9</v>
      </c>
      <c r="H192" s="14"/>
      <c r="I192" s="14">
        <f>D192*H192</f>
        <v>0</v>
      </c>
      <c r="J192" s="14">
        <f t="shared" si="16"/>
        <v>0</v>
      </c>
      <c r="K192" s="14">
        <f t="shared" si="16"/>
        <v>0</v>
      </c>
    </row>
    <row r="193" spans="1:11" x14ac:dyDescent="0.25">
      <c r="A193" s="7" t="s">
        <v>327</v>
      </c>
      <c r="B193" s="24" t="s">
        <v>328</v>
      </c>
      <c r="C193" s="7" t="s">
        <v>186</v>
      </c>
      <c r="D193" s="14">
        <v>40</v>
      </c>
      <c r="E193" s="14"/>
      <c r="F193" s="14">
        <f>D193*E193</f>
        <v>0</v>
      </c>
      <c r="G193" s="7" t="s">
        <v>9</v>
      </c>
      <c r="H193" s="14"/>
      <c r="I193" s="14">
        <f>D193*H193</f>
        <v>0</v>
      </c>
      <c r="J193" s="14">
        <f t="shared" si="16"/>
        <v>0</v>
      </c>
      <c r="K193" s="14">
        <f t="shared" si="16"/>
        <v>0</v>
      </c>
    </row>
    <row r="194" spans="1:11" ht="26.25" x14ac:dyDescent="0.25">
      <c r="A194" s="15" t="s">
        <v>9</v>
      </c>
      <c r="B194" s="25" t="s">
        <v>329</v>
      </c>
      <c r="C194" s="15" t="s">
        <v>9</v>
      </c>
      <c r="D194" s="16"/>
      <c r="E194" s="16"/>
      <c r="F194" s="16"/>
      <c r="G194" s="15" t="s">
        <v>9</v>
      </c>
      <c r="H194" s="16"/>
      <c r="I194" s="16"/>
      <c r="J194" s="16"/>
      <c r="K194" s="16"/>
    </row>
    <row r="195" spans="1:11" x14ac:dyDescent="0.25">
      <c r="A195" s="7" t="s">
        <v>330</v>
      </c>
      <c r="B195" s="24" t="s">
        <v>331</v>
      </c>
      <c r="C195" s="7" t="s">
        <v>186</v>
      </c>
      <c r="D195" s="14">
        <v>5</v>
      </c>
      <c r="E195" s="14"/>
      <c r="F195" s="14">
        <f>D195*E195</f>
        <v>0</v>
      </c>
      <c r="G195" s="7" t="s">
        <v>9</v>
      </c>
      <c r="H195" s="14"/>
      <c r="I195" s="14">
        <f>D195*H195</f>
        <v>0</v>
      </c>
      <c r="J195" s="14">
        <f>E195+H195</f>
        <v>0</v>
      </c>
      <c r="K195" s="14">
        <f>F195+I195</f>
        <v>0</v>
      </c>
    </row>
    <row r="196" spans="1:11" x14ac:dyDescent="0.25">
      <c r="A196" s="15" t="s">
        <v>9</v>
      </c>
      <c r="B196" s="25" t="s">
        <v>332</v>
      </c>
      <c r="C196" s="15" t="s">
        <v>9</v>
      </c>
      <c r="D196" s="16"/>
      <c r="E196" s="16"/>
      <c r="F196" s="16"/>
      <c r="G196" s="15" t="s">
        <v>9</v>
      </c>
      <c r="H196" s="16"/>
      <c r="I196" s="16"/>
      <c r="J196" s="16"/>
      <c r="K196" s="16"/>
    </row>
    <row r="197" spans="1:11" x14ac:dyDescent="0.25">
      <c r="A197" s="7" t="s">
        <v>333</v>
      </c>
      <c r="B197" s="24" t="s">
        <v>334</v>
      </c>
      <c r="C197" s="7" t="s">
        <v>186</v>
      </c>
      <c r="D197" s="14">
        <v>25</v>
      </c>
      <c r="E197" s="14"/>
      <c r="F197" s="14">
        <f>D197*E197</f>
        <v>0</v>
      </c>
      <c r="G197" s="7" t="s">
        <v>9</v>
      </c>
      <c r="H197" s="14"/>
      <c r="I197" s="14">
        <f>D197*H197</f>
        <v>0</v>
      </c>
      <c r="J197" s="14">
        <f>E197+H197</f>
        <v>0</v>
      </c>
      <c r="K197" s="14">
        <f>F197+I197</f>
        <v>0</v>
      </c>
    </row>
    <row r="198" spans="1:11" ht="26.25" x14ac:dyDescent="0.25">
      <c r="A198" s="15" t="s">
        <v>9</v>
      </c>
      <c r="B198" s="25" t="s">
        <v>335</v>
      </c>
      <c r="C198" s="15" t="s">
        <v>9</v>
      </c>
      <c r="D198" s="16"/>
      <c r="E198" s="16"/>
      <c r="F198" s="16"/>
      <c r="G198" s="15" t="s">
        <v>9</v>
      </c>
      <c r="H198" s="16"/>
      <c r="I198" s="16"/>
      <c r="J198" s="16"/>
      <c r="K198" s="16"/>
    </row>
    <row r="199" spans="1:11" ht="51.75" x14ac:dyDescent="0.25">
      <c r="A199" s="15" t="s">
        <v>9</v>
      </c>
      <c r="B199" s="25" t="s">
        <v>336</v>
      </c>
      <c r="C199" s="15" t="s">
        <v>9</v>
      </c>
      <c r="D199" s="16"/>
      <c r="E199" s="16"/>
      <c r="F199" s="16"/>
      <c r="G199" s="15" t="s">
        <v>9</v>
      </c>
      <c r="H199" s="16"/>
      <c r="I199" s="16"/>
      <c r="J199" s="16"/>
      <c r="K199" s="16"/>
    </row>
    <row r="200" spans="1:11" x14ac:dyDescent="0.25">
      <c r="A200" s="7" t="s">
        <v>337</v>
      </c>
      <c r="B200" s="24" t="s">
        <v>338</v>
      </c>
      <c r="C200" s="7" t="s">
        <v>89</v>
      </c>
      <c r="D200" s="14">
        <v>40</v>
      </c>
      <c r="E200" s="14"/>
      <c r="F200" s="14">
        <f>D200*E200</f>
        <v>0</v>
      </c>
      <c r="G200" s="7" t="s">
        <v>9</v>
      </c>
      <c r="H200" s="14"/>
      <c r="I200" s="14">
        <f>D200*H200</f>
        <v>0</v>
      </c>
      <c r="J200" s="14">
        <f t="shared" ref="J200:K204" si="17">E200+H200</f>
        <v>0</v>
      </c>
      <c r="K200" s="14">
        <f t="shared" si="17"/>
        <v>0</v>
      </c>
    </row>
    <row r="201" spans="1:11" x14ac:dyDescent="0.25">
      <c r="A201" s="7" t="s">
        <v>339</v>
      </c>
      <c r="B201" s="24" t="s">
        <v>340</v>
      </c>
      <c r="C201" s="7" t="s">
        <v>89</v>
      </c>
      <c r="D201" s="14">
        <v>5</v>
      </c>
      <c r="E201" s="14"/>
      <c r="F201" s="14">
        <f>D201*E201</f>
        <v>0</v>
      </c>
      <c r="G201" s="7" t="s">
        <v>9</v>
      </c>
      <c r="H201" s="14"/>
      <c r="I201" s="14">
        <f>D201*H201</f>
        <v>0</v>
      </c>
      <c r="J201" s="14">
        <f t="shared" si="17"/>
        <v>0</v>
      </c>
      <c r="K201" s="14">
        <f t="shared" si="17"/>
        <v>0</v>
      </c>
    </row>
    <row r="202" spans="1:11" x14ac:dyDescent="0.25">
      <c r="A202" s="7" t="s">
        <v>341</v>
      </c>
      <c r="B202" s="24" t="s">
        <v>342</v>
      </c>
      <c r="C202" s="7" t="s">
        <v>89</v>
      </c>
      <c r="D202" s="14">
        <v>1</v>
      </c>
      <c r="E202" s="14"/>
      <c r="F202" s="14">
        <f>D202*E202</f>
        <v>0</v>
      </c>
      <c r="G202" s="7" t="s">
        <v>9</v>
      </c>
      <c r="H202" s="14"/>
      <c r="I202" s="14">
        <f>D202*H202</f>
        <v>0</v>
      </c>
      <c r="J202" s="14">
        <f t="shared" si="17"/>
        <v>0</v>
      </c>
      <c r="K202" s="14">
        <f t="shared" si="17"/>
        <v>0</v>
      </c>
    </row>
    <row r="203" spans="1:11" ht="26.25" x14ac:dyDescent="0.25">
      <c r="A203" s="15" t="s">
        <v>9</v>
      </c>
      <c r="B203" s="25" t="s">
        <v>343</v>
      </c>
      <c r="C203" s="15" t="s">
        <v>9</v>
      </c>
      <c r="D203" s="16"/>
      <c r="E203" s="16"/>
      <c r="F203" s="16"/>
      <c r="G203" s="15" t="s">
        <v>9</v>
      </c>
      <c r="H203" s="16"/>
      <c r="I203" s="16"/>
      <c r="J203" s="16"/>
      <c r="K203" s="16"/>
    </row>
    <row r="204" spans="1:11" ht="48.75" x14ac:dyDescent="0.25">
      <c r="A204" s="7" t="s">
        <v>344</v>
      </c>
      <c r="B204" s="24" t="s">
        <v>345</v>
      </c>
      <c r="C204" s="7" t="s">
        <v>89</v>
      </c>
      <c r="D204" s="14">
        <v>1</v>
      </c>
      <c r="E204" s="14"/>
      <c r="F204" s="14">
        <f>D204*E204</f>
        <v>0</v>
      </c>
      <c r="G204" s="7" t="s">
        <v>9</v>
      </c>
      <c r="H204" s="14"/>
      <c r="I204" s="14">
        <f>D204*H204</f>
        <v>0</v>
      </c>
      <c r="J204" s="14">
        <f t="shared" si="17"/>
        <v>0</v>
      </c>
      <c r="K204" s="14">
        <f t="shared" si="17"/>
        <v>0</v>
      </c>
    </row>
    <row r="205" spans="1:11" ht="26.25" x14ac:dyDescent="0.25">
      <c r="A205" s="15" t="s">
        <v>9</v>
      </c>
      <c r="B205" s="25" t="s">
        <v>346</v>
      </c>
      <c r="C205" s="15" t="s">
        <v>9</v>
      </c>
      <c r="D205" s="16"/>
      <c r="E205" s="16"/>
      <c r="F205" s="16"/>
      <c r="G205" s="15" t="s">
        <v>9</v>
      </c>
      <c r="H205" s="16"/>
      <c r="I205" s="16"/>
      <c r="J205" s="16"/>
      <c r="K205" s="16"/>
    </row>
    <row r="206" spans="1:11" x14ac:dyDescent="0.25">
      <c r="A206" s="7" t="s">
        <v>347</v>
      </c>
      <c r="B206" s="24" t="s">
        <v>348</v>
      </c>
      <c r="C206" s="7" t="s">
        <v>89</v>
      </c>
      <c r="D206" s="14">
        <v>6</v>
      </c>
      <c r="E206" s="14"/>
      <c r="F206" s="14">
        <f>D206*E206</f>
        <v>0</v>
      </c>
      <c r="G206" s="7" t="s">
        <v>9</v>
      </c>
      <c r="H206" s="14"/>
      <c r="I206" s="14">
        <f>D206*H206</f>
        <v>0</v>
      </c>
      <c r="J206" s="14">
        <f>E206+H206</f>
        <v>0</v>
      </c>
      <c r="K206" s="14">
        <f>F206+I206</f>
        <v>0</v>
      </c>
    </row>
    <row r="207" spans="1:11" ht="26.25" x14ac:dyDescent="0.25">
      <c r="A207" s="15" t="s">
        <v>9</v>
      </c>
      <c r="B207" s="25" t="s">
        <v>346</v>
      </c>
      <c r="C207" s="15" t="s">
        <v>9</v>
      </c>
      <c r="D207" s="16"/>
      <c r="E207" s="16"/>
      <c r="F207" s="16"/>
      <c r="G207" s="15" t="s">
        <v>9</v>
      </c>
      <c r="H207" s="16"/>
      <c r="I207" s="16"/>
      <c r="J207" s="16"/>
      <c r="K207" s="16"/>
    </row>
    <row r="208" spans="1:11" x14ac:dyDescent="0.25">
      <c r="A208" s="7" t="s">
        <v>349</v>
      </c>
      <c r="B208" s="24" t="s">
        <v>350</v>
      </c>
      <c r="C208" s="7" t="s">
        <v>89</v>
      </c>
      <c r="D208" s="14">
        <v>4</v>
      </c>
      <c r="E208" s="14"/>
      <c r="F208" s="14">
        <f>D208*E208</f>
        <v>0</v>
      </c>
      <c r="G208" s="7" t="s">
        <v>9</v>
      </c>
      <c r="H208" s="14"/>
      <c r="I208" s="14">
        <f>D208*H208</f>
        <v>0</v>
      </c>
      <c r="J208" s="14">
        <f>E208+H208</f>
        <v>0</v>
      </c>
      <c r="K208" s="14">
        <f>F208+I208</f>
        <v>0</v>
      </c>
    </row>
    <row r="209" spans="1:11" ht="26.25" x14ac:dyDescent="0.25">
      <c r="A209" s="15" t="s">
        <v>9</v>
      </c>
      <c r="B209" s="25" t="s">
        <v>351</v>
      </c>
      <c r="C209" s="15" t="s">
        <v>9</v>
      </c>
      <c r="D209" s="16"/>
      <c r="E209" s="16"/>
      <c r="F209" s="16"/>
      <c r="G209" s="15" t="s">
        <v>9</v>
      </c>
      <c r="H209" s="16"/>
      <c r="I209" s="16"/>
      <c r="J209" s="16"/>
      <c r="K209" s="16"/>
    </row>
    <row r="210" spans="1:11" ht="24.75" x14ac:dyDescent="0.25">
      <c r="A210" s="7" t="s">
        <v>352</v>
      </c>
      <c r="B210" s="24" t="s">
        <v>353</v>
      </c>
      <c r="C210" s="7" t="s">
        <v>89</v>
      </c>
      <c r="D210" s="14">
        <v>1</v>
      </c>
      <c r="E210" s="14"/>
      <c r="F210" s="14">
        <f>D210*E210</f>
        <v>0</v>
      </c>
      <c r="G210" s="7" t="s">
        <v>9</v>
      </c>
      <c r="H210" s="14"/>
      <c r="I210" s="14">
        <f>D210*H210</f>
        <v>0</v>
      </c>
      <c r="J210" s="14">
        <f>E210+H210</f>
        <v>0</v>
      </c>
      <c r="K210" s="14">
        <f>F210+I210</f>
        <v>0</v>
      </c>
    </row>
    <row r="211" spans="1:11" ht="39" x14ac:dyDescent="0.25">
      <c r="A211" s="15" t="s">
        <v>9</v>
      </c>
      <c r="B211" s="25" t="s">
        <v>354</v>
      </c>
      <c r="C211" s="15" t="s">
        <v>9</v>
      </c>
      <c r="D211" s="16"/>
      <c r="E211" s="16"/>
      <c r="F211" s="16"/>
      <c r="G211" s="15" t="s">
        <v>9</v>
      </c>
      <c r="H211" s="16"/>
      <c r="I211" s="16"/>
      <c r="J211" s="16"/>
      <c r="K211" s="16"/>
    </row>
    <row r="212" spans="1:11" ht="24.75" x14ac:dyDescent="0.25">
      <c r="A212" s="7" t="s">
        <v>355</v>
      </c>
      <c r="B212" s="24" t="s">
        <v>356</v>
      </c>
      <c r="C212" s="7" t="s">
        <v>89</v>
      </c>
      <c r="D212" s="14">
        <v>2</v>
      </c>
      <c r="E212" s="14"/>
      <c r="F212" s="14">
        <f>D212*E212</f>
        <v>0</v>
      </c>
      <c r="G212" s="7" t="s">
        <v>9</v>
      </c>
      <c r="H212" s="14"/>
      <c r="I212" s="14">
        <f>D212*H212</f>
        <v>0</v>
      </c>
      <c r="J212" s="14">
        <f>E212+H212</f>
        <v>0</v>
      </c>
      <c r="K212" s="14">
        <f>F212+I212</f>
        <v>0</v>
      </c>
    </row>
    <row r="213" spans="1:11" x14ac:dyDescent="0.25">
      <c r="A213" s="15" t="s">
        <v>9</v>
      </c>
      <c r="B213" s="25" t="s">
        <v>357</v>
      </c>
      <c r="C213" s="15" t="s">
        <v>9</v>
      </c>
      <c r="D213" s="16"/>
      <c r="E213" s="16"/>
      <c r="F213" s="16"/>
      <c r="G213" s="15" t="s">
        <v>9</v>
      </c>
      <c r="H213" s="16"/>
      <c r="I213" s="16"/>
      <c r="J213" s="16"/>
      <c r="K213" s="16"/>
    </row>
    <row r="214" spans="1:11" ht="24.75" x14ac:dyDescent="0.25">
      <c r="A214" s="7" t="s">
        <v>358</v>
      </c>
      <c r="B214" s="24" t="s">
        <v>359</v>
      </c>
      <c r="C214" s="7" t="s">
        <v>205</v>
      </c>
      <c r="D214" s="14">
        <v>8</v>
      </c>
      <c r="E214" s="14"/>
      <c r="F214" s="14">
        <f>D214*E214</f>
        <v>0</v>
      </c>
      <c r="G214" s="7" t="s">
        <v>9</v>
      </c>
      <c r="H214" s="14"/>
      <c r="I214" s="14">
        <f>D214*H214</f>
        <v>0</v>
      </c>
      <c r="J214" s="14">
        <f t="shared" ref="J214:K217" si="18">E214+H214</f>
        <v>0</v>
      </c>
      <c r="K214" s="14">
        <f t="shared" si="18"/>
        <v>0</v>
      </c>
    </row>
    <row r="215" spans="1:11" x14ac:dyDescent="0.25">
      <c r="A215" s="7" t="s">
        <v>360</v>
      </c>
      <c r="B215" s="24" t="s">
        <v>361</v>
      </c>
      <c r="C215" s="7" t="s">
        <v>205</v>
      </c>
      <c r="D215" s="14">
        <v>5</v>
      </c>
      <c r="E215" s="14"/>
      <c r="F215" s="14">
        <f>D215*E215</f>
        <v>0</v>
      </c>
      <c r="G215" s="7" t="s">
        <v>9</v>
      </c>
      <c r="H215" s="14"/>
      <c r="I215" s="14">
        <f>D215*H215</f>
        <v>0</v>
      </c>
      <c r="J215" s="14">
        <f t="shared" si="18"/>
        <v>0</v>
      </c>
      <c r="K215" s="14">
        <f t="shared" si="18"/>
        <v>0</v>
      </c>
    </row>
    <row r="216" spans="1:11" x14ac:dyDescent="0.25">
      <c r="A216" s="7" t="s">
        <v>362</v>
      </c>
      <c r="B216" s="24" t="s">
        <v>363</v>
      </c>
      <c r="C216" s="7" t="s">
        <v>205</v>
      </c>
      <c r="D216" s="14">
        <v>8</v>
      </c>
      <c r="E216" s="14"/>
      <c r="F216" s="14">
        <f>D216*E216</f>
        <v>0</v>
      </c>
      <c r="G216" s="7" t="s">
        <v>9</v>
      </c>
      <c r="H216" s="14"/>
      <c r="I216" s="14">
        <f>D216*H216</f>
        <v>0</v>
      </c>
      <c r="J216" s="14">
        <f t="shared" si="18"/>
        <v>0</v>
      </c>
      <c r="K216" s="14">
        <f t="shared" si="18"/>
        <v>0</v>
      </c>
    </row>
    <row r="217" spans="1:11" x14ac:dyDescent="0.25">
      <c r="A217" s="7" t="s">
        <v>364</v>
      </c>
      <c r="B217" s="24" t="s">
        <v>365</v>
      </c>
      <c r="C217" s="7" t="s">
        <v>205</v>
      </c>
      <c r="D217" s="14">
        <v>12</v>
      </c>
      <c r="E217" s="14"/>
      <c r="F217" s="14">
        <f>D217*E217</f>
        <v>0</v>
      </c>
      <c r="G217" s="7" t="s">
        <v>9</v>
      </c>
      <c r="H217" s="14"/>
      <c r="I217" s="14">
        <f>D217*H217</f>
        <v>0</v>
      </c>
      <c r="J217" s="14">
        <f t="shared" si="18"/>
        <v>0</v>
      </c>
      <c r="K217" s="14">
        <f t="shared" si="18"/>
        <v>0</v>
      </c>
    </row>
    <row r="218" spans="1:11" x14ac:dyDescent="0.25">
      <c r="A218" s="6" t="s">
        <v>9</v>
      </c>
      <c r="B218" s="27" t="s">
        <v>366</v>
      </c>
      <c r="C218" s="6" t="s">
        <v>9</v>
      </c>
      <c r="D218" s="18"/>
      <c r="E218" s="18"/>
      <c r="F218" s="18">
        <f>SUM(F157:F217)</f>
        <v>0</v>
      </c>
      <c r="G218" s="6" t="s">
        <v>9</v>
      </c>
      <c r="H218" s="18"/>
      <c r="I218" s="18">
        <f>SUM(I157:I217)</f>
        <v>0</v>
      </c>
      <c r="J218" s="18"/>
      <c r="K218" s="18">
        <f>SUM(K157:K217)</f>
        <v>0</v>
      </c>
    </row>
    <row r="219" spans="1:11" x14ac:dyDescent="0.25">
      <c r="A219" s="7" t="s">
        <v>9</v>
      </c>
      <c r="B219" s="24" t="s">
        <v>9</v>
      </c>
      <c r="C219" s="7" t="s">
        <v>9</v>
      </c>
      <c r="D219" s="14"/>
      <c r="E219" s="14"/>
      <c r="F219" s="14"/>
      <c r="G219" s="7" t="s">
        <v>9</v>
      </c>
      <c r="H219" s="14"/>
      <c r="I219" s="14"/>
      <c r="J219" s="14"/>
      <c r="K219" s="14"/>
    </row>
    <row r="220" spans="1:11" x14ac:dyDescent="0.25">
      <c r="A220" s="6" t="s">
        <v>9</v>
      </c>
      <c r="B220" s="27" t="s">
        <v>367</v>
      </c>
      <c r="C220" s="6" t="s">
        <v>9</v>
      </c>
      <c r="D220" s="18"/>
      <c r="E220" s="18"/>
      <c r="F220" s="18"/>
      <c r="G220" s="6" t="s">
        <v>9</v>
      </c>
      <c r="H220" s="18"/>
      <c r="I220" s="18"/>
      <c r="J220" s="18"/>
      <c r="K220" s="18"/>
    </row>
    <row r="221" spans="1:11" ht="36.75" x14ac:dyDescent="0.25">
      <c r="A221" s="7" t="s">
        <v>9</v>
      </c>
      <c r="B221" s="24" t="s">
        <v>368</v>
      </c>
      <c r="C221" s="7" t="s">
        <v>9</v>
      </c>
      <c r="D221" s="14"/>
      <c r="E221" s="14"/>
      <c r="F221" s="14"/>
      <c r="G221" s="7" t="s">
        <v>9</v>
      </c>
      <c r="H221" s="14"/>
      <c r="I221" s="14"/>
      <c r="J221" s="14"/>
      <c r="K221" s="14"/>
    </row>
    <row r="222" spans="1:11" x14ac:dyDescent="0.25">
      <c r="A222" s="7" t="s">
        <v>369</v>
      </c>
      <c r="B222" s="24" t="s">
        <v>370</v>
      </c>
      <c r="C222" s="7" t="s">
        <v>371</v>
      </c>
      <c r="D222" s="14">
        <v>0.1</v>
      </c>
      <c r="E222" s="14"/>
      <c r="F222" s="14">
        <f>D222*E222</f>
        <v>0</v>
      </c>
      <c r="G222" s="7" t="s">
        <v>9</v>
      </c>
      <c r="H222" s="14"/>
      <c r="I222" s="14">
        <f>D222*H222</f>
        <v>0</v>
      </c>
      <c r="J222" s="14">
        <f t="shared" ref="J222:K223" si="19">E222+H222</f>
        <v>0</v>
      </c>
      <c r="K222" s="14">
        <f t="shared" si="19"/>
        <v>0</v>
      </c>
    </row>
    <row r="223" spans="1:11" x14ac:dyDescent="0.25">
      <c r="A223" s="7" t="s">
        <v>372</v>
      </c>
      <c r="B223" s="24" t="s">
        <v>373</v>
      </c>
      <c r="C223" s="7" t="s">
        <v>371</v>
      </c>
      <c r="D223" s="14">
        <v>0.1</v>
      </c>
      <c r="E223" s="14"/>
      <c r="F223" s="14">
        <f>D223*E223</f>
        <v>0</v>
      </c>
      <c r="G223" s="7" t="s">
        <v>9</v>
      </c>
      <c r="H223" s="14"/>
      <c r="I223" s="14">
        <f>D223*H223</f>
        <v>0</v>
      </c>
      <c r="J223" s="14">
        <f t="shared" si="19"/>
        <v>0</v>
      </c>
      <c r="K223" s="14">
        <f t="shared" si="19"/>
        <v>0</v>
      </c>
    </row>
    <row r="224" spans="1:11" x14ac:dyDescent="0.25">
      <c r="A224" s="6" t="s">
        <v>9</v>
      </c>
      <c r="B224" s="27" t="s">
        <v>374</v>
      </c>
      <c r="C224" s="6" t="s">
        <v>9</v>
      </c>
      <c r="D224" s="18"/>
      <c r="E224" s="18"/>
      <c r="F224" s="18">
        <f>SUM(F221:F223)</f>
        <v>0</v>
      </c>
      <c r="G224" s="6" t="s">
        <v>9</v>
      </c>
      <c r="H224" s="18"/>
      <c r="I224" s="18">
        <f>SUM(I221:I223)</f>
        <v>0</v>
      </c>
      <c r="J224" s="18"/>
      <c r="K224" s="18">
        <f>SUM(K221:K223)</f>
        <v>0</v>
      </c>
    </row>
    <row r="225" spans="1:11" x14ac:dyDescent="0.25">
      <c r="A225" s="7" t="s">
        <v>9</v>
      </c>
      <c r="B225" s="24" t="s">
        <v>9</v>
      </c>
      <c r="C225" s="7" t="s">
        <v>9</v>
      </c>
      <c r="D225" s="14"/>
      <c r="E225" s="14"/>
      <c r="F225" s="14"/>
      <c r="G225" s="7" t="s">
        <v>9</v>
      </c>
      <c r="H225" s="14"/>
      <c r="I225" s="14"/>
      <c r="J225" s="14"/>
      <c r="K225" s="14"/>
    </row>
    <row r="226" spans="1:11" x14ac:dyDescent="0.25">
      <c r="A226" s="6" t="s">
        <v>9</v>
      </c>
      <c r="B226" s="27" t="s">
        <v>375</v>
      </c>
      <c r="C226" s="6" t="s">
        <v>9</v>
      </c>
      <c r="D226" s="18"/>
      <c r="E226" s="18"/>
      <c r="F226" s="18"/>
      <c r="G226" s="6" t="s">
        <v>9</v>
      </c>
      <c r="H226" s="18"/>
      <c r="I226" s="18"/>
      <c r="J226" s="18"/>
      <c r="K226" s="18"/>
    </row>
    <row r="227" spans="1:11" x14ac:dyDescent="0.25">
      <c r="A227" s="7" t="s">
        <v>376</v>
      </c>
      <c r="B227" s="24" t="s">
        <v>377</v>
      </c>
      <c r="C227" s="7" t="s">
        <v>205</v>
      </c>
      <c r="D227" s="14">
        <v>35</v>
      </c>
      <c r="E227" s="14"/>
      <c r="F227" s="14">
        <f>D227*E227</f>
        <v>0</v>
      </c>
      <c r="G227" s="7" t="s">
        <v>9</v>
      </c>
      <c r="H227" s="14"/>
      <c r="I227" s="14">
        <f>D227*H227</f>
        <v>0</v>
      </c>
      <c r="J227" s="14">
        <f>E227+H227</f>
        <v>0</v>
      </c>
      <c r="K227" s="14">
        <f>F227+I227</f>
        <v>0</v>
      </c>
    </row>
    <row r="228" spans="1:11" x14ac:dyDescent="0.25">
      <c r="A228" s="15" t="s">
        <v>9</v>
      </c>
      <c r="B228" s="25" t="s">
        <v>378</v>
      </c>
      <c r="C228" s="15" t="s">
        <v>9</v>
      </c>
      <c r="D228" s="16"/>
      <c r="E228" s="16"/>
      <c r="F228" s="16"/>
      <c r="G228" s="15" t="s">
        <v>9</v>
      </c>
      <c r="H228" s="16"/>
      <c r="I228" s="16"/>
      <c r="J228" s="16"/>
      <c r="K228" s="16"/>
    </row>
    <row r="229" spans="1:11" x14ac:dyDescent="0.25">
      <c r="A229" s="7" t="s">
        <v>379</v>
      </c>
      <c r="B229" s="24" t="s">
        <v>380</v>
      </c>
      <c r="C229" s="7" t="s">
        <v>205</v>
      </c>
      <c r="D229" s="14">
        <v>6</v>
      </c>
      <c r="E229" s="14"/>
      <c r="F229" s="14">
        <f>D229*E229</f>
        <v>0</v>
      </c>
      <c r="G229" s="7" t="s">
        <v>9</v>
      </c>
      <c r="H229" s="14"/>
      <c r="I229" s="14">
        <f>D229*H229</f>
        <v>0</v>
      </c>
      <c r="J229" s="14">
        <f>E229+H229</f>
        <v>0</v>
      </c>
      <c r="K229" s="14">
        <f>F229+I229</f>
        <v>0</v>
      </c>
    </row>
    <row r="230" spans="1:11" x14ac:dyDescent="0.25">
      <c r="A230" s="15" t="s">
        <v>9</v>
      </c>
      <c r="B230" s="25" t="s">
        <v>381</v>
      </c>
      <c r="C230" s="15" t="s">
        <v>9</v>
      </c>
      <c r="D230" s="16"/>
      <c r="E230" s="16"/>
      <c r="F230" s="16"/>
      <c r="G230" s="15" t="s">
        <v>9</v>
      </c>
      <c r="H230" s="16"/>
      <c r="I230" s="16"/>
      <c r="J230" s="16"/>
      <c r="K230" s="16"/>
    </row>
    <row r="231" spans="1:11" x14ac:dyDescent="0.25">
      <c r="A231" s="7" t="s">
        <v>382</v>
      </c>
      <c r="B231" s="24" t="s">
        <v>383</v>
      </c>
      <c r="C231" s="7" t="s">
        <v>205</v>
      </c>
      <c r="D231" s="14">
        <v>6</v>
      </c>
      <c r="E231" s="14"/>
      <c r="F231" s="14">
        <f>D231*E231</f>
        <v>0</v>
      </c>
      <c r="G231" s="7" t="s">
        <v>9</v>
      </c>
      <c r="H231" s="14"/>
      <c r="I231" s="14">
        <f>D231*H231</f>
        <v>0</v>
      </c>
      <c r="J231" s="14">
        <f>E231+H231</f>
        <v>0</v>
      </c>
      <c r="K231" s="14">
        <f>F231+I231</f>
        <v>0</v>
      </c>
    </row>
    <row r="232" spans="1:11" x14ac:dyDescent="0.25">
      <c r="A232" s="15" t="s">
        <v>9</v>
      </c>
      <c r="B232" s="25" t="s">
        <v>384</v>
      </c>
      <c r="C232" s="15" t="s">
        <v>9</v>
      </c>
      <c r="D232" s="16"/>
      <c r="E232" s="16"/>
      <c r="F232" s="16"/>
      <c r="G232" s="15" t="s">
        <v>9</v>
      </c>
      <c r="H232" s="16"/>
      <c r="I232" s="16"/>
      <c r="J232" s="16"/>
      <c r="K232" s="16"/>
    </row>
    <row r="233" spans="1:11" x14ac:dyDescent="0.25">
      <c r="A233" s="7" t="s">
        <v>385</v>
      </c>
      <c r="B233" s="24" t="s">
        <v>386</v>
      </c>
      <c r="C233" s="7" t="s">
        <v>205</v>
      </c>
      <c r="D233" s="14">
        <v>12</v>
      </c>
      <c r="E233" s="14"/>
      <c r="F233" s="14">
        <f>D233*E233</f>
        <v>0</v>
      </c>
      <c r="G233" s="7" t="s">
        <v>9</v>
      </c>
      <c r="H233" s="14"/>
      <c r="I233" s="14">
        <f>D233*H233</f>
        <v>0</v>
      </c>
      <c r="J233" s="14">
        <f>E233+H233</f>
        <v>0</v>
      </c>
      <c r="K233" s="14">
        <f>F233+I233</f>
        <v>0</v>
      </c>
    </row>
    <row r="234" spans="1:11" ht="24.75" x14ac:dyDescent="0.25">
      <c r="A234" s="7" t="s">
        <v>387</v>
      </c>
      <c r="B234" s="24" t="s">
        <v>388</v>
      </c>
      <c r="C234" s="7" t="s">
        <v>205</v>
      </c>
      <c r="D234" s="14">
        <v>8</v>
      </c>
      <c r="E234" s="14"/>
      <c r="F234" s="14">
        <f>D234*E234</f>
        <v>0</v>
      </c>
      <c r="G234" s="7" t="s">
        <v>9</v>
      </c>
      <c r="H234" s="14"/>
      <c r="I234" s="14">
        <f>D234*H234</f>
        <v>0</v>
      </c>
      <c r="J234" s="14">
        <f>E234+H234</f>
        <v>0</v>
      </c>
      <c r="K234" s="14">
        <f>F234+I234</f>
        <v>0</v>
      </c>
    </row>
    <row r="235" spans="1:11" x14ac:dyDescent="0.25">
      <c r="A235" s="6" t="s">
        <v>9</v>
      </c>
      <c r="B235" s="27" t="s">
        <v>389</v>
      </c>
      <c r="C235" s="6" t="s">
        <v>9</v>
      </c>
      <c r="D235" s="18"/>
      <c r="E235" s="18"/>
      <c r="F235" s="18">
        <f>SUM(F227:F234)</f>
        <v>0</v>
      </c>
      <c r="G235" s="6" t="s">
        <v>9</v>
      </c>
      <c r="H235" s="18"/>
      <c r="I235" s="18">
        <f>SUM(I227:I234)</f>
        <v>0</v>
      </c>
      <c r="J235" s="18"/>
      <c r="K235" s="18">
        <f>SUM(K227:K234)</f>
        <v>0</v>
      </c>
    </row>
    <row r="236" spans="1:11" x14ac:dyDescent="0.25">
      <c r="A236" s="7" t="s">
        <v>9</v>
      </c>
      <c r="B236" s="24" t="s">
        <v>9</v>
      </c>
      <c r="C236" s="7" t="s">
        <v>9</v>
      </c>
      <c r="D236" s="14"/>
      <c r="E236" s="14"/>
      <c r="F236" s="14"/>
      <c r="G236" s="7" t="s">
        <v>9</v>
      </c>
      <c r="H236" s="14"/>
      <c r="I236" s="14"/>
      <c r="J236" s="14"/>
      <c r="K236" s="14"/>
    </row>
    <row r="237" spans="1:11" ht="24.75" x14ac:dyDescent="0.25">
      <c r="A237" s="7" t="s">
        <v>81</v>
      </c>
      <c r="B237" s="24" t="s">
        <v>390</v>
      </c>
      <c r="C237" s="7" t="s">
        <v>9</v>
      </c>
      <c r="D237" s="14"/>
      <c r="E237" s="14"/>
      <c r="F237" s="14"/>
      <c r="G237" s="7" t="s">
        <v>9</v>
      </c>
      <c r="H237" s="14"/>
      <c r="I237" s="14"/>
      <c r="J237" s="14"/>
      <c r="K237" s="14"/>
    </row>
    <row r="238" spans="1:11" x14ac:dyDescent="0.25">
      <c r="A238" s="7" t="s">
        <v>9</v>
      </c>
      <c r="B238" s="24" t="s">
        <v>9</v>
      </c>
      <c r="C238" s="7" t="s">
        <v>9</v>
      </c>
      <c r="D238" s="14"/>
      <c r="E238" s="14"/>
      <c r="F238" s="14"/>
      <c r="G238" s="7" t="s">
        <v>9</v>
      </c>
      <c r="H238" s="14"/>
      <c r="I238" s="14"/>
      <c r="J238" s="14"/>
      <c r="K238" s="14"/>
    </row>
    <row r="239" spans="1:11" x14ac:dyDescent="0.25">
      <c r="A239" s="4" t="s">
        <v>9</v>
      </c>
      <c r="B239" s="26" t="s">
        <v>391</v>
      </c>
      <c r="C239" s="4" t="s">
        <v>9</v>
      </c>
      <c r="D239" s="17"/>
      <c r="E239" s="17"/>
      <c r="F239" s="17">
        <f>SUM(F91,F93:F141,F143,F145:F153,F155,F157:F217,F219,F221:F223,F225,F227:F234,F236:F238)</f>
        <v>0</v>
      </c>
      <c r="G239" s="4" t="s">
        <v>9</v>
      </c>
      <c r="H239" s="17"/>
      <c r="I239" s="17">
        <f>SUM(I91,I93:I141,I143,I145:I153,I155,I157:I217,I219,I221:I223,I225,I227:I234,I236:I238)</f>
        <v>0</v>
      </c>
      <c r="J239" s="17"/>
      <c r="K239" s="17">
        <f>SUM(K91,K93:K141,K143,K145:K153,K155,K157:K217,K219,K221:K223,K225,K227:K234,K236:K238)</f>
        <v>0</v>
      </c>
    </row>
    <row r="240" spans="1:11" x14ac:dyDescent="0.25">
      <c r="A240" s="7" t="s">
        <v>9</v>
      </c>
      <c r="B240" s="24" t="s">
        <v>9</v>
      </c>
      <c r="C240" s="7" t="s">
        <v>9</v>
      </c>
      <c r="D240" s="14"/>
      <c r="E240" s="14"/>
      <c r="F240" s="14"/>
      <c r="G240" s="7" t="s">
        <v>9</v>
      </c>
      <c r="H240" s="14"/>
      <c r="I240" s="14"/>
      <c r="J240" s="14"/>
      <c r="K240" s="1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68" fitToHeight="10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/>
  </sheetViews>
  <sheetFormatPr defaultRowHeight="15" x14ac:dyDescent="0.25"/>
  <cols>
    <col min="1" max="1" width="28.42578125" style="1" bestFit="1" customWidth="1"/>
    <col min="2" max="2" width="44.85546875" style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7" t="s">
        <v>9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9</v>
      </c>
      <c r="C10" s="3"/>
    </row>
    <row r="11" spans="1:3" x14ac:dyDescent="0.25">
      <c r="A11" s="2" t="s">
        <v>18</v>
      </c>
      <c r="B11" s="6" t="s">
        <v>19</v>
      </c>
      <c r="C11" s="3"/>
    </row>
    <row r="12" spans="1:3" x14ac:dyDescent="0.25">
      <c r="A12" s="2" t="s">
        <v>20</v>
      </c>
      <c r="B12" s="6" t="s">
        <v>9</v>
      </c>
      <c r="C12" s="3"/>
    </row>
    <row r="13" spans="1:3" x14ac:dyDescent="0.25">
      <c r="A13" s="2" t="s">
        <v>21</v>
      </c>
      <c r="B13" s="6" t="s">
        <v>9</v>
      </c>
      <c r="C13" s="3"/>
    </row>
    <row r="14" spans="1:3" x14ac:dyDescent="0.25">
      <c r="A14" s="2" t="s">
        <v>22</v>
      </c>
      <c r="B14" s="6" t="s">
        <v>415</v>
      </c>
      <c r="C14" s="3"/>
    </row>
    <row r="15" spans="1:3" x14ac:dyDescent="0.25">
      <c r="A15" s="2" t="s">
        <v>9</v>
      </c>
      <c r="B15" s="7" t="s">
        <v>9</v>
      </c>
      <c r="C15" s="3"/>
    </row>
    <row r="16" spans="1:3" x14ac:dyDescent="0.25">
      <c r="A16" s="2" t="s">
        <v>23</v>
      </c>
      <c r="B16" s="8" t="s">
        <v>24</v>
      </c>
      <c r="C16" s="3"/>
    </row>
    <row r="17" spans="1:3" x14ac:dyDescent="0.25">
      <c r="A17" s="2" t="s">
        <v>25</v>
      </c>
      <c r="B17" s="8" t="s">
        <v>24</v>
      </c>
      <c r="C17" s="3"/>
    </row>
    <row r="18" spans="1:3" x14ac:dyDescent="0.25">
      <c r="A18" s="2" t="s">
        <v>26</v>
      </c>
      <c r="B18" s="8" t="s">
        <v>24</v>
      </c>
      <c r="C18" s="3"/>
    </row>
    <row r="19" spans="1:3" x14ac:dyDescent="0.25">
      <c r="A19" s="2" t="s">
        <v>27</v>
      </c>
      <c r="B19" s="8" t="s">
        <v>24</v>
      </c>
      <c r="C19" s="3"/>
    </row>
    <row r="20" spans="1:3" x14ac:dyDescent="0.25">
      <c r="A20" s="2" t="s">
        <v>28</v>
      </c>
      <c r="B20" s="8" t="s">
        <v>24</v>
      </c>
      <c r="C20" s="3"/>
    </row>
    <row r="21" spans="1:3" x14ac:dyDescent="0.25">
      <c r="A21" s="2" t="s">
        <v>29</v>
      </c>
      <c r="B21" s="8" t="s">
        <v>24</v>
      </c>
      <c r="C21" s="3"/>
    </row>
    <row r="22" spans="1:3" x14ac:dyDescent="0.25">
      <c r="A22" s="2" t="s">
        <v>30</v>
      </c>
      <c r="B22" s="8" t="s">
        <v>24</v>
      </c>
      <c r="C22" s="3"/>
    </row>
    <row r="23" spans="1:3" x14ac:dyDescent="0.25">
      <c r="A23" s="2" t="s">
        <v>31</v>
      </c>
      <c r="B23" s="8" t="s">
        <v>24</v>
      </c>
      <c r="C23" s="3"/>
    </row>
    <row r="24" spans="1:3" x14ac:dyDescent="0.25">
      <c r="A24" s="2" t="s">
        <v>32</v>
      </c>
      <c r="B24" s="8" t="s">
        <v>24</v>
      </c>
      <c r="C24" s="3"/>
    </row>
    <row r="25" spans="1:3" x14ac:dyDescent="0.25">
      <c r="A25" s="2" t="s">
        <v>33</v>
      </c>
      <c r="B25" s="8" t="s">
        <v>24</v>
      </c>
      <c r="C25" s="3"/>
    </row>
    <row r="26" spans="1:3" x14ac:dyDescent="0.25">
      <c r="A26" s="2" t="s">
        <v>34</v>
      </c>
      <c r="B26" s="8" t="s">
        <v>35</v>
      </c>
      <c r="C26" s="3"/>
    </row>
    <row r="27" spans="1:3" x14ac:dyDescent="0.25">
      <c r="A27" s="2" t="s">
        <v>36</v>
      </c>
      <c r="B27" s="8" t="s">
        <v>24</v>
      </c>
      <c r="C27" s="3"/>
    </row>
    <row r="28" spans="1:3" x14ac:dyDescent="0.25">
      <c r="A28" s="2" t="s">
        <v>37</v>
      </c>
      <c r="B28" s="8" t="s">
        <v>24</v>
      </c>
      <c r="C28" s="3"/>
    </row>
    <row r="29" spans="1:3" x14ac:dyDescent="0.25">
      <c r="A29" s="2" t="s">
        <v>38</v>
      </c>
      <c r="B29" s="8" t="s">
        <v>24</v>
      </c>
      <c r="C29" s="3"/>
    </row>
    <row r="30" spans="1:3" x14ac:dyDescent="0.25">
      <c r="A30" s="2" t="s">
        <v>39</v>
      </c>
      <c r="B30" s="8" t="s">
        <v>24</v>
      </c>
      <c r="C30" s="3"/>
    </row>
    <row r="31" spans="1:3" x14ac:dyDescent="0.25">
      <c r="A31" s="1" t="s">
        <v>40</v>
      </c>
      <c r="B31" s="1">
        <v>5</v>
      </c>
    </row>
    <row r="32" spans="1:3" x14ac:dyDescent="0.25">
      <c r="A32" s="1" t="s">
        <v>41</v>
      </c>
      <c r="B32" s="1">
        <v>0</v>
      </c>
    </row>
    <row r="33" spans="1:2" x14ac:dyDescent="0.25">
      <c r="A33" s="1" t="s">
        <v>42</v>
      </c>
      <c r="B33" s="1">
        <v>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Soňa Adamíková</dc:creator>
  <cp:lastModifiedBy>Boss</cp:lastModifiedBy>
  <dcterms:created xsi:type="dcterms:W3CDTF">2020-10-30T09:22:47Z</dcterms:created>
  <dcterms:modified xsi:type="dcterms:W3CDTF">2020-11-14T00:18:50Z</dcterms:modified>
</cp:coreProperties>
</file>